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Igcrad11\21_住民課\jumin\月末凍結データ\人口関係\★地区・年齢・国籍\5年3月\"/>
    </mc:Choice>
  </mc:AlternateContent>
  <xr:revisionPtr revIDLastSave="0" documentId="13_ncr:1_{0A733F5B-58D3-4C81-B66F-44EAC746BC5F}" xr6:coauthVersionLast="36" xr6:coauthVersionMax="36" xr10:uidLastSave="{00000000-0000-0000-0000-000000000000}"/>
  <bookViews>
    <workbookView xWindow="0" yWindow="0" windowWidth="19200" windowHeight="11610" firstSheet="7" activeTab="11" xr2:uid="{00000000-000D-0000-FFFF-FFFF00000000}"/>
  </bookViews>
  <sheets>
    <sheet name="2022.4" sheetId="54" r:id="rId1"/>
    <sheet name="2022.5" sheetId="56" r:id="rId2"/>
    <sheet name="2022.6" sheetId="57" r:id="rId3"/>
    <sheet name="2022.7" sheetId="58" r:id="rId4"/>
    <sheet name="2022.8" sheetId="59" r:id="rId5"/>
    <sheet name="2022.9" sheetId="60" r:id="rId6"/>
    <sheet name="2022.10" sheetId="61" r:id="rId7"/>
    <sheet name="2022.11" sheetId="63" r:id="rId8"/>
    <sheet name="2022.12" sheetId="64" r:id="rId9"/>
    <sheet name="2023.1" sheetId="65" r:id="rId10"/>
    <sheet name="2023.2" sheetId="66" r:id="rId11"/>
    <sheet name="2023.3" sheetId="67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2" i="67" l="1"/>
  <c r="Z52" i="67" s="1"/>
  <c r="X52" i="67"/>
  <c r="W52" i="67"/>
  <c r="Y51" i="67"/>
  <c r="Z51" i="67" s="1"/>
  <c r="X51" i="67"/>
  <c r="W51" i="67"/>
  <c r="Y50" i="67"/>
  <c r="X50" i="67"/>
  <c r="W50" i="67"/>
  <c r="AF49" i="67"/>
  <c r="AE49" i="67"/>
  <c r="AG49" i="67" s="1"/>
  <c r="AD49" i="67"/>
  <c r="Y49" i="67"/>
  <c r="Z49" i="67" s="1"/>
  <c r="X49" i="67"/>
  <c r="W49" i="67"/>
  <c r="AF48" i="67"/>
  <c r="AE48" i="67"/>
  <c r="AD48" i="67"/>
  <c r="Y48" i="67"/>
  <c r="X48" i="67"/>
  <c r="W48" i="67"/>
  <c r="AF47" i="67"/>
  <c r="AE47" i="67"/>
  <c r="AG47" i="67" s="1"/>
  <c r="AD47" i="67"/>
  <c r="Y47" i="67"/>
  <c r="Z47" i="67" s="1"/>
  <c r="X47" i="67"/>
  <c r="W47" i="67"/>
  <c r="AF46" i="67"/>
  <c r="AE46" i="67"/>
  <c r="AD46" i="67"/>
  <c r="Y46" i="67"/>
  <c r="X46" i="67"/>
  <c r="W46" i="67"/>
  <c r="AF45" i="67"/>
  <c r="AE45" i="67"/>
  <c r="AG45" i="67" s="1"/>
  <c r="AD45" i="67"/>
  <c r="Y45" i="67"/>
  <c r="Z45" i="67" s="1"/>
  <c r="X45" i="67"/>
  <c r="W45" i="67"/>
  <c r="Y44" i="67"/>
  <c r="Z44" i="67" s="1"/>
  <c r="X44" i="67"/>
  <c r="W44" i="67"/>
  <c r="Y43" i="67"/>
  <c r="X43" i="67"/>
  <c r="W43" i="67"/>
  <c r="Y42" i="67"/>
  <c r="X42" i="67"/>
  <c r="W42" i="67"/>
  <c r="Y41" i="67"/>
  <c r="Z41" i="67" s="1"/>
  <c r="X41" i="67"/>
  <c r="W41" i="67"/>
  <c r="Y40" i="67"/>
  <c r="Z40" i="67" s="1"/>
  <c r="X40" i="67"/>
  <c r="W40" i="67"/>
  <c r="Y39" i="67"/>
  <c r="X39" i="67"/>
  <c r="W39" i="67"/>
  <c r="Y38" i="67"/>
  <c r="X38" i="67"/>
  <c r="W38" i="67"/>
  <c r="AF37" i="67"/>
  <c r="AE37" i="67"/>
  <c r="AD37" i="67"/>
  <c r="Y37" i="67"/>
  <c r="Z37" i="67" s="1"/>
  <c r="X37" i="67"/>
  <c r="W37" i="67"/>
  <c r="AF36" i="67"/>
  <c r="AE36" i="67"/>
  <c r="AG36" i="67" s="1"/>
  <c r="AD36" i="67"/>
  <c r="Y36" i="67"/>
  <c r="X36" i="67"/>
  <c r="W36" i="67"/>
  <c r="AF35" i="67"/>
  <c r="AE35" i="67"/>
  <c r="AD35" i="67"/>
  <c r="Y35" i="67"/>
  <c r="Z35" i="67" s="1"/>
  <c r="X35" i="67"/>
  <c r="W35" i="67"/>
  <c r="AF34" i="67"/>
  <c r="AE34" i="67"/>
  <c r="AG34" i="67" s="1"/>
  <c r="AD34" i="67"/>
  <c r="Y34" i="67"/>
  <c r="X34" i="67"/>
  <c r="W34" i="67"/>
  <c r="AF33" i="67"/>
  <c r="Y25" i="67" s="1"/>
  <c r="AE33" i="67"/>
  <c r="AG33" i="67" s="1"/>
  <c r="AD33" i="67"/>
  <c r="Y33" i="67"/>
  <c r="Z33" i="67" s="1"/>
  <c r="X33" i="67"/>
  <c r="W33" i="67"/>
  <c r="AF32" i="67"/>
  <c r="AE32" i="67"/>
  <c r="AG32" i="67" s="1"/>
  <c r="AD32" i="67"/>
  <c r="Y32" i="67"/>
  <c r="X32" i="67"/>
  <c r="W32" i="67"/>
  <c r="AF31" i="67"/>
  <c r="AF38" i="67" s="1"/>
  <c r="AE31" i="67"/>
  <c r="AD31" i="67"/>
  <c r="AD38" i="67" s="1"/>
  <c r="Y31" i="67"/>
  <c r="Z31" i="67" s="1"/>
  <c r="X31" i="67"/>
  <c r="W31" i="67"/>
  <c r="Y30" i="67"/>
  <c r="X30" i="67"/>
  <c r="W30" i="67"/>
  <c r="Y29" i="67"/>
  <c r="X29" i="67"/>
  <c r="W29" i="67"/>
  <c r="Y27" i="67"/>
  <c r="Z27" i="67" s="1"/>
  <c r="X27" i="67"/>
  <c r="W27" i="67"/>
  <c r="Y26" i="67"/>
  <c r="Z26" i="67" s="1"/>
  <c r="X26" i="67"/>
  <c r="W26" i="67"/>
  <c r="W25" i="67"/>
  <c r="X24" i="67"/>
  <c r="W24" i="67"/>
  <c r="AF23" i="67"/>
  <c r="AE23" i="67"/>
  <c r="AG23" i="67" s="1"/>
  <c r="AD23" i="67"/>
  <c r="AF22" i="67"/>
  <c r="AE22" i="67"/>
  <c r="AG22" i="67" s="1"/>
  <c r="AD22" i="67"/>
  <c r="AF21" i="67"/>
  <c r="AE21" i="67"/>
  <c r="AD21" i="67"/>
  <c r="Y21" i="67"/>
  <c r="Z21" i="67" s="1"/>
  <c r="X21" i="67"/>
  <c r="W21" i="67"/>
  <c r="AF20" i="67"/>
  <c r="AE20" i="67"/>
  <c r="AG20" i="67" s="1"/>
  <c r="AD20" i="67"/>
  <c r="Y20" i="67"/>
  <c r="X20" i="67"/>
  <c r="W20" i="67"/>
  <c r="AF19" i="67"/>
  <c r="Y23" i="67" s="1"/>
  <c r="AE19" i="67"/>
  <c r="AD19" i="67"/>
  <c r="W23" i="67" s="1"/>
  <c r="Y19" i="67"/>
  <c r="Z19" i="67" s="1"/>
  <c r="X19" i="67"/>
  <c r="W19" i="67"/>
  <c r="AF18" i="67"/>
  <c r="AE18" i="67"/>
  <c r="AG18" i="67" s="1"/>
  <c r="AD18" i="67"/>
  <c r="Y18" i="67"/>
  <c r="X18" i="67"/>
  <c r="W18" i="67"/>
  <c r="AF17" i="67"/>
  <c r="AE17" i="67"/>
  <c r="AD17" i="67"/>
  <c r="Y17" i="67"/>
  <c r="Z17" i="67" s="1"/>
  <c r="X17" i="67"/>
  <c r="W17" i="67"/>
  <c r="AF16" i="67"/>
  <c r="AF15" i="67" s="1"/>
  <c r="AE16" i="67"/>
  <c r="AG16" i="67" s="1"/>
  <c r="AD16" i="67"/>
  <c r="Y16" i="67"/>
  <c r="X16" i="67"/>
  <c r="W16" i="67"/>
  <c r="AE15" i="67"/>
  <c r="AD15" i="67"/>
  <c r="AD24" i="67" s="1"/>
  <c r="Y15" i="67"/>
  <c r="X15" i="67"/>
  <c r="W15" i="67"/>
  <c r="Y14" i="67"/>
  <c r="X14" i="67"/>
  <c r="W14" i="67"/>
  <c r="Y13" i="67"/>
  <c r="Z13" i="67" s="1"/>
  <c r="X13" i="67"/>
  <c r="W13" i="67"/>
  <c r="Y12" i="67"/>
  <c r="Z12" i="67" s="1"/>
  <c r="X12" i="67"/>
  <c r="W12" i="67"/>
  <c r="AG11" i="67"/>
  <c r="Y11" i="67"/>
  <c r="Z11" i="67" s="1"/>
  <c r="X11" i="67"/>
  <c r="W11" i="67"/>
  <c r="AG10" i="67"/>
  <c r="Y10" i="67"/>
  <c r="Z10" i="67" s="1"/>
  <c r="X10" i="67"/>
  <c r="W10" i="67"/>
  <c r="AG9" i="67"/>
  <c r="Y9" i="67"/>
  <c r="X9" i="67"/>
  <c r="W9" i="67"/>
  <c r="AG8" i="67"/>
  <c r="Y8" i="67"/>
  <c r="Z8" i="67" s="1"/>
  <c r="X8" i="67"/>
  <c r="W8" i="67"/>
  <c r="AF7" i="67"/>
  <c r="AE7" i="67"/>
  <c r="AD7" i="67"/>
  <c r="Y7" i="67"/>
  <c r="Z7" i="67" s="1"/>
  <c r="X7" i="67"/>
  <c r="W7" i="67"/>
  <c r="AD6" i="67"/>
  <c r="Y6" i="67"/>
  <c r="Z6" i="67" s="1"/>
  <c r="X6" i="67"/>
  <c r="W6" i="67"/>
  <c r="AF5" i="67"/>
  <c r="AF6" i="67" s="1"/>
  <c r="AE5" i="67"/>
  <c r="AG5" i="67" s="1"/>
  <c r="Y5" i="67"/>
  <c r="Z5" i="67" s="1"/>
  <c r="X5" i="67"/>
  <c r="W5" i="67"/>
  <c r="AF4" i="67"/>
  <c r="AE4" i="67"/>
  <c r="AG4" i="67" s="1"/>
  <c r="AG6" i="67" s="1"/>
  <c r="Y4" i="67"/>
  <c r="Z4" i="67" s="1"/>
  <c r="X4" i="67"/>
  <c r="W4" i="67"/>
  <c r="AG7" i="67" l="1"/>
  <c r="Z30" i="67"/>
  <c r="Z39" i="67"/>
  <c r="Z46" i="67"/>
  <c r="Z50" i="67"/>
  <c r="Z14" i="67"/>
  <c r="Z16" i="67"/>
  <c r="AG17" i="67"/>
  <c r="Z20" i="67"/>
  <c r="AG21" i="67"/>
  <c r="Z32" i="67"/>
  <c r="Z36" i="67"/>
  <c r="AG37" i="67"/>
  <c r="Z42" i="67"/>
  <c r="AG46" i="67"/>
  <c r="AG50" i="67" s="1"/>
  <c r="AD50" i="67"/>
  <c r="W28" i="67" s="1"/>
  <c r="Z15" i="67"/>
  <c r="X25" i="67"/>
  <c r="Z25" i="67" s="1"/>
  <c r="Z43" i="67"/>
  <c r="Z48" i="67"/>
  <c r="Z18" i="67"/>
  <c r="AG19" i="67"/>
  <c r="Z29" i="67"/>
  <c r="AG31" i="67"/>
  <c r="Z34" i="67"/>
  <c r="AG35" i="67"/>
  <c r="Z38" i="67"/>
  <c r="AF50" i="67"/>
  <c r="Y28" i="67" s="1"/>
  <c r="Z9" i="67"/>
  <c r="AG48" i="67"/>
  <c r="AF24" i="67"/>
  <c r="Y22" i="67"/>
  <c r="AG38" i="67"/>
  <c r="AG15" i="67"/>
  <c r="W22" i="67"/>
  <c r="AE6" i="67"/>
  <c r="Y24" i="67"/>
  <c r="Z24" i="67" s="1"/>
  <c r="X22" i="67"/>
  <c r="X23" i="67"/>
  <c r="Z23" i="67" s="1"/>
  <c r="AE24" i="67"/>
  <c r="AE38" i="67"/>
  <c r="AE50" i="67"/>
  <c r="X28" i="67" s="1"/>
  <c r="Z28" i="67" s="1"/>
  <c r="Y52" i="66"/>
  <c r="Z52" i="66" s="1"/>
  <c r="X52" i="66"/>
  <c r="W52" i="66"/>
  <c r="Y51" i="66"/>
  <c r="X51" i="66"/>
  <c r="W51" i="66"/>
  <c r="Y50" i="66"/>
  <c r="Z50" i="66" s="1"/>
  <c r="X50" i="66"/>
  <c r="W50" i="66"/>
  <c r="AF49" i="66"/>
  <c r="AE49" i="66"/>
  <c r="AG49" i="66" s="1"/>
  <c r="AD49" i="66"/>
  <c r="Y49" i="66"/>
  <c r="X49" i="66"/>
  <c r="W49" i="66"/>
  <c r="AF48" i="66"/>
  <c r="AE48" i="66"/>
  <c r="AG48" i="66" s="1"/>
  <c r="AD48" i="66"/>
  <c r="Y48" i="66"/>
  <c r="X48" i="66"/>
  <c r="W48" i="66"/>
  <c r="AF47" i="66"/>
  <c r="AE47" i="66"/>
  <c r="AD47" i="66"/>
  <c r="Y47" i="66"/>
  <c r="Z47" i="66" s="1"/>
  <c r="X47" i="66"/>
  <c r="W47" i="66"/>
  <c r="AF46" i="66"/>
  <c r="AE46" i="66"/>
  <c r="AG46" i="66" s="1"/>
  <c r="AD46" i="66"/>
  <c r="Y46" i="66"/>
  <c r="Z46" i="66" s="1"/>
  <c r="X46" i="66"/>
  <c r="W46" i="66"/>
  <c r="AF45" i="66"/>
  <c r="AE45" i="66"/>
  <c r="AG45" i="66" s="1"/>
  <c r="AD45" i="66"/>
  <c r="Y45" i="66"/>
  <c r="X45" i="66"/>
  <c r="W45" i="66"/>
  <c r="Y44" i="66"/>
  <c r="X44" i="66"/>
  <c r="W44" i="66"/>
  <c r="Y43" i="66"/>
  <c r="X43" i="66"/>
  <c r="W43" i="66"/>
  <c r="Y42" i="66"/>
  <c r="Z42" i="66" s="1"/>
  <c r="X42" i="66"/>
  <c r="W42" i="66"/>
  <c r="Y41" i="66"/>
  <c r="Z41" i="66" s="1"/>
  <c r="X41" i="66"/>
  <c r="W41" i="66"/>
  <c r="Y40" i="66"/>
  <c r="X40" i="66"/>
  <c r="W40" i="66"/>
  <c r="Y39" i="66"/>
  <c r="Z39" i="66" s="1"/>
  <c r="X39" i="66"/>
  <c r="W39" i="66"/>
  <c r="Y38" i="66"/>
  <c r="X38" i="66"/>
  <c r="W38" i="66"/>
  <c r="AF37" i="66"/>
  <c r="Y26" i="66" s="1"/>
  <c r="AE37" i="66"/>
  <c r="AG37" i="66" s="1"/>
  <c r="AD37" i="66"/>
  <c r="Y37" i="66"/>
  <c r="X37" i="66"/>
  <c r="W37" i="66"/>
  <c r="AF36" i="66"/>
  <c r="AE36" i="66"/>
  <c r="AG36" i="66" s="1"/>
  <c r="AD36" i="66"/>
  <c r="W26" i="66" s="1"/>
  <c r="Y36" i="66"/>
  <c r="Z36" i="66" s="1"/>
  <c r="X36" i="66"/>
  <c r="W36" i="66"/>
  <c r="AF35" i="66"/>
  <c r="AE35" i="66"/>
  <c r="AG35" i="66" s="1"/>
  <c r="AD35" i="66"/>
  <c r="Y35" i="66"/>
  <c r="X35" i="66"/>
  <c r="W35" i="66"/>
  <c r="AF34" i="66"/>
  <c r="AE34" i="66"/>
  <c r="AD34" i="66"/>
  <c r="Y34" i="66"/>
  <c r="Z34" i="66" s="1"/>
  <c r="X34" i="66"/>
  <c r="W34" i="66"/>
  <c r="AF33" i="66"/>
  <c r="Y25" i="66" s="1"/>
  <c r="AE33" i="66"/>
  <c r="AG33" i="66" s="1"/>
  <c r="AD33" i="66"/>
  <c r="Y33" i="66"/>
  <c r="X33" i="66"/>
  <c r="W33" i="66"/>
  <c r="AF32" i="66"/>
  <c r="AE32" i="66"/>
  <c r="AG32" i="66" s="1"/>
  <c r="AD32" i="66"/>
  <c r="W24" i="66" s="1"/>
  <c r="Y32" i="66"/>
  <c r="Z32" i="66" s="1"/>
  <c r="X32" i="66"/>
  <c r="W32" i="66"/>
  <c r="AF31" i="66"/>
  <c r="AE31" i="66"/>
  <c r="AG31" i="66" s="1"/>
  <c r="AD31" i="66"/>
  <c r="Y31" i="66"/>
  <c r="X31" i="66"/>
  <c r="W31" i="66"/>
  <c r="Y30" i="66"/>
  <c r="Z30" i="66" s="1"/>
  <c r="X30" i="66"/>
  <c r="W30" i="66"/>
  <c r="Y29" i="66"/>
  <c r="Z29" i="66" s="1"/>
  <c r="X29" i="66"/>
  <c r="W29" i="66"/>
  <c r="Y27" i="66"/>
  <c r="X27" i="66"/>
  <c r="W27" i="66"/>
  <c r="W25" i="66"/>
  <c r="Y24" i="66"/>
  <c r="Z24" i="66" s="1"/>
  <c r="X24" i="66"/>
  <c r="AF23" i="66"/>
  <c r="AE23" i="66"/>
  <c r="AG23" i="66" s="1"/>
  <c r="AD23" i="66"/>
  <c r="X23" i="66"/>
  <c r="W23" i="66"/>
  <c r="AF22" i="66"/>
  <c r="AE22" i="66"/>
  <c r="AD22" i="66"/>
  <c r="AF21" i="66"/>
  <c r="AE21" i="66"/>
  <c r="AD21" i="66"/>
  <c r="Y21" i="66"/>
  <c r="X21" i="66"/>
  <c r="W21" i="66"/>
  <c r="AF20" i="66"/>
  <c r="AE20" i="66"/>
  <c r="AG20" i="66" s="1"/>
  <c r="AD20" i="66"/>
  <c r="Y20" i="66"/>
  <c r="X20" i="66"/>
  <c r="W20" i="66"/>
  <c r="AF19" i="66"/>
  <c r="Y23" i="66" s="1"/>
  <c r="Z23" i="66" s="1"/>
  <c r="AE19" i="66"/>
  <c r="AD19" i="66"/>
  <c r="Y19" i="66"/>
  <c r="Z19" i="66" s="1"/>
  <c r="X19" i="66"/>
  <c r="W19" i="66"/>
  <c r="AF18" i="66"/>
  <c r="AE18" i="66"/>
  <c r="AG18" i="66" s="1"/>
  <c r="AD18" i="66"/>
  <c r="Y18" i="66"/>
  <c r="Z18" i="66" s="1"/>
  <c r="X18" i="66"/>
  <c r="W18" i="66"/>
  <c r="AF17" i="66"/>
  <c r="AE17" i="66"/>
  <c r="AD17" i="66"/>
  <c r="Y17" i="66"/>
  <c r="X17" i="66"/>
  <c r="W17" i="66"/>
  <c r="AF16" i="66"/>
  <c r="AF15" i="66" s="1"/>
  <c r="AE16" i="66"/>
  <c r="AG16" i="66" s="1"/>
  <c r="AD16" i="66"/>
  <c r="AD15" i="66" s="1"/>
  <c r="Y16" i="66"/>
  <c r="Z16" i="66" s="1"/>
  <c r="X16" i="66"/>
  <c r="W16" i="66"/>
  <c r="Y15" i="66"/>
  <c r="Z15" i="66" s="1"/>
  <c r="X15" i="66"/>
  <c r="W15" i="66"/>
  <c r="Y14" i="66"/>
  <c r="X14" i="66"/>
  <c r="W14" i="66"/>
  <c r="Y13" i="66"/>
  <c r="X13" i="66"/>
  <c r="W13" i="66"/>
  <c r="Y12" i="66"/>
  <c r="X12" i="66"/>
  <c r="W12" i="66"/>
  <c r="AG11" i="66"/>
  <c r="Y11" i="66"/>
  <c r="X11" i="66"/>
  <c r="W11" i="66"/>
  <c r="AG10" i="66"/>
  <c r="Y10" i="66"/>
  <c r="X10" i="66"/>
  <c r="W10" i="66"/>
  <c r="AG9" i="66"/>
  <c r="Y9" i="66"/>
  <c r="Z9" i="66" s="1"/>
  <c r="X9" i="66"/>
  <c r="W9" i="66"/>
  <c r="AG8" i="66"/>
  <c r="Y8" i="66"/>
  <c r="X8" i="66"/>
  <c r="W8" i="66"/>
  <c r="AF7" i="66"/>
  <c r="AE7" i="66"/>
  <c r="AD7" i="66"/>
  <c r="Y7" i="66"/>
  <c r="Z7" i="66" s="1"/>
  <c r="X7" i="66"/>
  <c r="W7" i="66"/>
  <c r="AD6" i="66"/>
  <c r="Y6" i="66"/>
  <c r="Z6" i="66" s="1"/>
  <c r="X6" i="66"/>
  <c r="W6" i="66"/>
  <c r="AF5" i="66"/>
  <c r="AF6" i="66" s="1"/>
  <c r="AE5" i="66"/>
  <c r="AG5" i="66" s="1"/>
  <c r="Y5" i="66"/>
  <c r="Z5" i="66" s="1"/>
  <c r="X5" i="66"/>
  <c r="W5" i="66"/>
  <c r="AF4" i="66"/>
  <c r="AE4" i="66"/>
  <c r="AG4" i="66" s="1"/>
  <c r="Y4" i="66"/>
  <c r="Z4" i="66" s="1"/>
  <c r="X4" i="66"/>
  <c r="W4" i="66"/>
  <c r="AG24" i="67" l="1"/>
  <c r="Z22" i="67"/>
  <c r="AG7" i="66"/>
  <c r="Z8" i="66"/>
  <c r="AG22" i="66"/>
  <c r="Z33" i="66"/>
  <c r="AG34" i="66"/>
  <c r="AG38" i="66" s="1"/>
  <c r="Z37" i="66"/>
  <c r="Z44" i="66"/>
  <c r="Z45" i="66"/>
  <c r="Z10" i="66"/>
  <c r="Z12" i="66"/>
  <c r="AG19" i="66"/>
  <c r="AG47" i="66"/>
  <c r="Z13" i="66"/>
  <c r="X25" i="66"/>
  <c r="Z25" i="66" s="1"/>
  <c r="Z31" i="66"/>
  <c r="Z35" i="66"/>
  <c r="Z40" i="66"/>
  <c r="AD50" i="66"/>
  <c r="W28" i="66" s="1"/>
  <c r="Z51" i="66"/>
  <c r="Z17" i="66"/>
  <c r="Z27" i="66"/>
  <c r="Z49" i="66"/>
  <c r="Z11" i="66"/>
  <c r="AG17" i="66"/>
  <c r="Z20" i="66"/>
  <c r="AG21" i="66"/>
  <c r="AD38" i="66"/>
  <c r="Z43" i="66"/>
  <c r="Z48" i="66"/>
  <c r="Z38" i="66"/>
  <c r="AF50" i="66"/>
  <c r="Y28" i="66" s="1"/>
  <c r="Z28" i="66" s="1"/>
  <c r="Z21" i="66"/>
  <c r="Z14" i="66"/>
  <c r="X26" i="66"/>
  <c r="Z26" i="66" s="1"/>
  <c r="AF38" i="66"/>
  <c r="AF24" i="66"/>
  <c r="Y22" i="66"/>
  <c r="AG6" i="66"/>
  <c r="AG50" i="66"/>
  <c r="AD24" i="66"/>
  <c r="W22" i="66"/>
  <c r="AE38" i="66"/>
  <c r="AE50" i="66"/>
  <c r="X28" i="66" s="1"/>
  <c r="AE15" i="66"/>
  <c r="AE6" i="66"/>
  <c r="Y52" i="65"/>
  <c r="Z52" i="65" s="1"/>
  <c r="X52" i="65"/>
  <c r="W52" i="65"/>
  <c r="Y51" i="65"/>
  <c r="Z51" i="65" s="1"/>
  <c r="X51" i="65"/>
  <c r="W51" i="65"/>
  <c r="Y50" i="65"/>
  <c r="X50" i="65"/>
  <c r="W50" i="65"/>
  <c r="AF49" i="65"/>
  <c r="AE49" i="65"/>
  <c r="AG49" i="65" s="1"/>
  <c r="AD49" i="65"/>
  <c r="Y49" i="65"/>
  <c r="X49" i="65"/>
  <c r="W49" i="65"/>
  <c r="AF48" i="65"/>
  <c r="AE48" i="65"/>
  <c r="AD48" i="65"/>
  <c r="Y48" i="65"/>
  <c r="X48" i="65"/>
  <c r="W48" i="65"/>
  <c r="AF47" i="65"/>
  <c r="AE47" i="65"/>
  <c r="AD47" i="65"/>
  <c r="Y47" i="65"/>
  <c r="Z47" i="65" s="1"/>
  <c r="X47" i="65"/>
  <c r="W47" i="65"/>
  <c r="AF46" i="65"/>
  <c r="AE46" i="65"/>
  <c r="AG46" i="65" s="1"/>
  <c r="AD46" i="65"/>
  <c r="Y46" i="65"/>
  <c r="X46" i="65"/>
  <c r="W46" i="65"/>
  <c r="AF45" i="65"/>
  <c r="AE45" i="65"/>
  <c r="AG45" i="65" s="1"/>
  <c r="AD45" i="65"/>
  <c r="Y45" i="65"/>
  <c r="X45" i="65"/>
  <c r="W45" i="65"/>
  <c r="Y44" i="65"/>
  <c r="Z44" i="65" s="1"/>
  <c r="X44" i="65"/>
  <c r="W44" i="65"/>
  <c r="Y43" i="65"/>
  <c r="X43" i="65"/>
  <c r="W43" i="65"/>
  <c r="Y42" i="65"/>
  <c r="Z42" i="65" s="1"/>
  <c r="X42" i="65"/>
  <c r="W42" i="65"/>
  <c r="Y41" i="65"/>
  <c r="Z41" i="65" s="1"/>
  <c r="X41" i="65"/>
  <c r="W41" i="65"/>
  <c r="Y40" i="65"/>
  <c r="X40" i="65"/>
  <c r="W40" i="65"/>
  <c r="Y39" i="65"/>
  <c r="X39" i="65"/>
  <c r="W39" i="65"/>
  <c r="Y38" i="65"/>
  <c r="X38" i="65"/>
  <c r="W38" i="65"/>
  <c r="AF37" i="65"/>
  <c r="AE37" i="65"/>
  <c r="AG37" i="65" s="1"/>
  <c r="AD37" i="65"/>
  <c r="Y37" i="65"/>
  <c r="Z37" i="65" s="1"/>
  <c r="X37" i="65"/>
  <c r="W37" i="65"/>
  <c r="AF36" i="65"/>
  <c r="AE36" i="65"/>
  <c r="AG36" i="65" s="1"/>
  <c r="AD36" i="65"/>
  <c r="Y36" i="65"/>
  <c r="Z36" i="65" s="1"/>
  <c r="X36" i="65"/>
  <c r="W36" i="65"/>
  <c r="AF35" i="65"/>
  <c r="AE35" i="65"/>
  <c r="AD35" i="65"/>
  <c r="Y35" i="65"/>
  <c r="Z35" i="65" s="1"/>
  <c r="X35" i="65"/>
  <c r="W35" i="65"/>
  <c r="AF34" i="65"/>
  <c r="AE34" i="65"/>
  <c r="AG34" i="65" s="1"/>
  <c r="AD34" i="65"/>
  <c r="Y34" i="65"/>
  <c r="Z34" i="65" s="1"/>
  <c r="X34" i="65"/>
  <c r="W34" i="65"/>
  <c r="AF33" i="65"/>
  <c r="AE33" i="65"/>
  <c r="AG33" i="65" s="1"/>
  <c r="AD33" i="65"/>
  <c r="Y33" i="65"/>
  <c r="Z33" i="65" s="1"/>
  <c r="X33" i="65"/>
  <c r="W33" i="65"/>
  <c r="AF32" i="65"/>
  <c r="AE32" i="65"/>
  <c r="AG32" i="65" s="1"/>
  <c r="AD32" i="65"/>
  <c r="Y32" i="65"/>
  <c r="Z32" i="65" s="1"/>
  <c r="X32" i="65"/>
  <c r="W32" i="65"/>
  <c r="AF31" i="65"/>
  <c r="AF38" i="65" s="1"/>
  <c r="AE31" i="65"/>
  <c r="AD31" i="65"/>
  <c r="Y31" i="65"/>
  <c r="Z31" i="65" s="1"/>
  <c r="X31" i="65"/>
  <c r="W31" i="65"/>
  <c r="Y30" i="65"/>
  <c r="X30" i="65"/>
  <c r="W30" i="65"/>
  <c r="Y29" i="65"/>
  <c r="Z29" i="65" s="1"/>
  <c r="X29" i="65"/>
  <c r="W29" i="65"/>
  <c r="Y27" i="65"/>
  <c r="X27" i="65"/>
  <c r="W27" i="65"/>
  <c r="Y26" i="65"/>
  <c r="W26" i="65"/>
  <c r="Y25" i="65"/>
  <c r="W25" i="65"/>
  <c r="X24" i="65"/>
  <c r="W24" i="65"/>
  <c r="AF23" i="65"/>
  <c r="AE23" i="65"/>
  <c r="AD23" i="65"/>
  <c r="AF22" i="65"/>
  <c r="AE22" i="65"/>
  <c r="AG22" i="65" s="1"/>
  <c r="AD22" i="65"/>
  <c r="AF21" i="65"/>
  <c r="AE21" i="65"/>
  <c r="AD21" i="65"/>
  <c r="Y21" i="65"/>
  <c r="Z21" i="65" s="1"/>
  <c r="X21" i="65"/>
  <c r="W21" i="65"/>
  <c r="AF20" i="65"/>
  <c r="AE20" i="65"/>
  <c r="AD20" i="65"/>
  <c r="Y20" i="65"/>
  <c r="X20" i="65"/>
  <c r="W20" i="65"/>
  <c r="AF19" i="65"/>
  <c r="AE19" i="65"/>
  <c r="AD19" i="65"/>
  <c r="Y19" i="65"/>
  <c r="X19" i="65"/>
  <c r="W19" i="65"/>
  <c r="AF18" i="65"/>
  <c r="AE18" i="65"/>
  <c r="AD18" i="65"/>
  <c r="Y18" i="65"/>
  <c r="X18" i="65"/>
  <c r="W18" i="65"/>
  <c r="AF17" i="65"/>
  <c r="AE17" i="65"/>
  <c r="AD17" i="65"/>
  <c r="Y17" i="65"/>
  <c r="Z17" i="65" s="1"/>
  <c r="X17" i="65"/>
  <c r="W17" i="65"/>
  <c r="AF16" i="65"/>
  <c r="AE16" i="65"/>
  <c r="AD16" i="65"/>
  <c r="AD15" i="65" s="1"/>
  <c r="AD24" i="65" s="1"/>
  <c r="Y16" i="65"/>
  <c r="X16" i="65"/>
  <c r="W16" i="65"/>
  <c r="AF15" i="65"/>
  <c r="Y15" i="65"/>
  <c r="X15" i="65"/>
  <c r="W15" i="65"/>
  <c r="Y14" i="65"/>
  <c r="Z14" i="65" s="1"/>
  <c r="X14" i="65"/>
  <c r="W14" i="65"/>
  <c r="Y13" i="65"/>
  <c r="X13" i="65"/>
  <c r="W13" i="65"/>
  <c r="Y12" i="65"/>
  <c r="Z12" i="65" s="1"/>
  <c r="X12" i="65"/>
  <c r="W12" i="65"/>
  <c r="AG11" i="65"/>
  <c r="Y11" i="65"/>
  <c r="Z11" i="65" s="1"/>
  <c r="X11" i="65"/>
  <c r="W11" i="65"/>
  <c r="AG10" i="65"/>
  <c r="Y10" i="65"/>
  <c r="Z10" i="65" s="1"/>
  <c r="X10" i="65"/>
  <c r="W10" i="65"/>
  <c r="AG9" i="65"/>
  <c r="Y9" i="65"/>
  <c r="Z9" i="65" s="1"/>
  <c r="X9" i="65"/>
  <c r="W9" i="65"/>
  <c r="AG8" i="65"/>
  <c r="Y8" i="65"/>
  <c r="X8" i="65"/>
  <c r="W8" i="65"/>
  <c r="AF7" i="65"/>
  <c r="AE7" i="65"/>
  <c r="AD7" i="65"/>
  <c r="Y7" i="65"/>
  <c r="X7" i="65"/>
  <c r="W7" i="65"/>
  <c r="AD6" i="65"/>
  <c r="Y6" i="65"/>
  <c r="Z6" i="65" s="1"/>
  <c r="X6" i="65"/>
  <c r="W6" i="65"/>
  <c r="AF5" i="65"/>
  <c r="AE5" i="65"/>
  <c r="Y5" i="65"/>
  <c r="Z5" i="65" s="1"/>
  <c r="X5" i="65"/>
  <c r="W5" i="65"/>
  <c r="AF4" i="65"/>
  <c r="AF6" i="65" s="1"/>
  <c r="AE4" i="65"/>
  <c r="Y4" i="65"/>
  <c r="Z4" i="65" s="1"/>
  <c r="X4" i="65"/>
  <c r="W4" i="65"/>
  <c r="AG15" i="66" l="1"/>
  <c r="AG24" i="66" s="1"/>
  <c r="AE24" i="66"/>
  <c r="X22" i="66"/>
  <c r="Z22" i="66"/>
  <c r="AG7" i="65"/>
  <c r="Z8" i="65"/>
  <c r="Z16" i="65"/>
  <c r="AG17" i="65"/>
  <c r="Z20" i="65"/>
  <c r="AG21" i="65"/>
  <c r="Z30" i="65"/>
  <c r="Z39" i="65"/>
  <c r="Z46" i="65"/>
  <c r="AG47" i="65"/>
  <c r="Z50" i="65"/>
  <c r="AG5" i="65"/>
  <c r="Z7" i="65"/>
  <c r="Z15" i="65"/>
  <c r="AG16" i="65"/>
  <c r="Z19" i="65"/>
  <c r="AG20" i="65"/>
  <c r="Z27" i="65"/>
  <c r="Z45" i="65"/>
  <c r="Z49" i="65"/>
  <c r="W23" i="65"/>
  <c r="X25" i="65"/>
  <c r="Z40" i="65"/>
  <c r="AD50" i="65"/>
  <c r="W28" i="65" s="1"/>
  <c r="Z26" i="65"/>
  <c r="Z13" i="65"/>
  <c r="AE15" i="65"/>
  <c r="AG15" i="65" s="1"/>
  <c r="Z18" i="65"/>
  <c r="AG19" i="65"/>
  <c r="Z25" i="65"/>
  <c r="AD38" i="65"/>
  <c r="Z43" i="65"/>
  <c r="Z48" i="65"/>
  <c r="AG4" i="65"/>
  <c r="AF24" i="65"/>
  <c r="Y23" i="65"/>
  <c r="AG31" i="65"/>
  <c r="AG38" i="65" s="1"/>
  <c r="AG35" i="65"/>
  <c r="Z38" i="65"/>
  <c r="AF50" i="65"/>
  <c r="Y28" i="65" s="1"/>
  <c r="AG18" i="65"/>
  <c r="AG23" i="65"/>
  <c r="X26" i="65"/>
  <c r="AG48" i="65"/>
  <c r="AG50" i="65"/>
  <c r="AG6" i="65"/>
  <c r="AE6" i="65"/>
  <c r="W22" i="65"/>
  <c r="X23" i="65"/>
  <c r="Z23" i="65" s="1"/>
  <c r="Y22" i="65"/>
  <c r="Y24" i="65"/>
  <c r="Z24" i="65" s="1"/>
  <c r="X22" i="65"/>
  <c r="AE24" i="65"/>
  <c r="AE38" i="65"/>
  <c r="AE50" i="65"/>
  <c r="X28" i="65" s="1"/>
  <c r="Z28" i="65" s="1"/>
  <c r="AD8" i="64"/>
  <c r="AG24" i="65" l="1"/>
  <c r="Z22" i="65"/>
  <c r="Y52" i="64"/>
  <c r="Z52" i="64" s="1"/>
  <c r="X52" i="64"/>
  <c r="W52" i="64"/>
  <c r="Y51" i="64"/>
  <c r="Z51" i="64" s="1"/>
  <c r="X51" i="64"/>
  <c r="W51" i="64"/>
  <c r="Y50" i="64"/>
  <c r="X50" i="64"/>
  <c r="W50" i="64"/>
  <c r="AF49" i="64"/>
  <c r="AE49" i="64"/>
  <c r="AG49" i="64" s="1"/>
  <c r="AD49" i="64"/>
  <c r="Y49" i="64"/>
  <c r="X49" i="64"/>
  <c r="W49" i="64"/>
  <c r="AF48" i="64"/>
  <c r="AE48" i="64"/>
  <c r="AD48" i="64"/>
  <c r="Y48" i="64"/>
  <c r="X48" i="64"/>
  <c r="W48" i="64"/>
  <c r="AF47" i="64"/>
  <c r="AE47" i="64"/>
  <c r="AG47" i="64" s="1"/>
  <c r="AD47" i="64"/>
  <c r="Y47" i="64"/>
  <c r="Z47" i="64" s="1"/>
  <c r="X47" i="64"/>
  <c r="W47" i="64"/>
  <c r="AF46" i="64"/>
  <c r="AE46" i="64"/>
  <c r="AD46" i="64"/>
  <c r="Y46" i="64"/>
  <c r="X46" i="64"/>
  <c r="W46" i="64"/>
  <c r="AF45" i="64"/>
  <c r="AE45" i="64"/>
  <c r="AG45" i="64" s="1"/>
  <c r="AD45" i="64"/>
  <c r="Y45" i="64"/>
  <c r="Z45" i="64" s="1"/>
  <c r="X45" i="64"/>
  <c r="W45" i="64"/>
  <c r="Y44" i="64"/>
  <c r="Z44" i="64" s="1"/>
  <c r="X44" i="64"/>
  <c r="W44" i="64"/>
  <c r="Y43" i="64"/>
  <c r="X43" i="64"/>
  <c r="W43" i="64"/>
  <c r="Y42" i="64"/>
  <c r="X42" i="64"/>
  <c r="W42" i="64"/>
  <c r="Y41" i="64"/>
  <c r="Z41" i="64" s="1"/>
  <c r="X41" i="64"/>
  <c r="W41" i="64"/>
  <c r="Y40" i="64"/>
  <c r="Z40" i="64" s="1"/>
  <c r="X40" i="64"/>
  <c r="W40" i="64"/>
  <c r="Y39" i="64"/>
  <c r="X39" i="64"/>
  <c r="W39" i="64"/>
  <c r="Y38" i="64"/>
  <c r="X38" i="64"/>
  <c r="W38" i="64"/>
  <c r="AF37" i="64"/>
  <c r="AE37" i="64"/>
  <c r="AD37" i="64"/>
  <c r="Y37" i="64"/>
  <c r="Z37" i="64" s="1"/>
  <c r="X37" i="64"/>
  <c r="W37" i="64"/>
  <c r="AF36" i="64"/>
  <c r="AE36" i="64"/>
  <c r="AG36" i="64" s="1"/>
  <c r="AD36" i="64"/>
  <c r="Y36" i="64"/>
  <c r="X36" i="64"/>
  <c r="W36" i="64"/>
  <c r="AF35" i="64"/>
  <c r="AE35" i="64"/>
  <c r="AD35" i="64"/>
  <c r="Y35" i="64"/>
  <c r="Z35" i="64" s="1"/>
  <c r="X35" i="64"/>
  <c r="W35" i="64"/>
  <c r="AF34" i="64"/>
  <c r="AE34" i="64"/>
  <c r="AG34" i="64" s="1"/>
  <c r="AD34" i="64"/>
  <c r="Y34" i="64"/>
  <c r="Z34" i="64" s="1"/>
  <c r="X34" i="64"/>
  <c r="W34" i="64"/>
  <c r="AF33" i="64"/>
  <c r="AE33" i="64"/>
  <c r="AG33" i="64" s="1"/>
  <c r="AD33" i="64"/>
  <c r="W25" i="64" s="1"/>
  <c r="Y33" i="64"/>
  <c r="Z33" i="64" s="1"/>
  <c r="X33" i="64"/>
  <c r="W33" i="64"/>
  <c r="AF32" i="64"/>
  <c r="AE32" i="64"/>
  <c r="AG32" i="64" s="1"/>
  <c r="AD32" i="64"/>
  <c r="Y32" i="64"/>
  <c r="X32" i="64"/>
  <c r="W32" i="64"/>
  <c r="AF31" i="64"/>
  <c r="AF38" i="64" s="1"/>
  <c r="AE31" i="64"/>
  <c r="AD31" i="64"/>
  <c r="AD38" i="64" s="1"/>
  <c r="Y31" i="64"/>
  <c r="Z31" i="64" s="1"/>
  <c r="X31" i="64"/>
  <c r="W31" i="64"/>
  <c r="Y30" i="64"/>
  <c r="X30" i="64"/>
  <c r="W30" i="64"/>
  <c r="Y29" i="64"/>
  <c r="Z29" i="64" s="1"/>
  <c r="X29" i="64"/>
  <c r="W29" i="64"/>
  <c r="Y27" i="64"/>
  <c r="X27" i="64"/>
  <c r="W27" i="64"/>
  <c r="Y26" i="64"/>
  <c r="Z26" i="64" s="1"/>
  <c r="X26" i="64"/>
  <c r="W26" i="64"/>
  <c r="Y25" i="64"/>
  <c r="Y24" i="64"/>
  <c r="X24" i="64"/>
  <c r="AF23" i="64"/>
  <c r="AE23" i="64"/>
  <c r="AG23" i="64" s="1"/>
  <c r="AD23" i="64"/>
  <c r="AF22" i="64"/>
  <c r="AE22" i="64"/>
  <c r="AD22" i="64"/>
  <c r="AF21" i="64"/>
  <c r="AE21" i="64"/>
  <c r="AD21" i="64"/>
  <c r="Y21" i="64"/>
  <c r="X21" i="64"/>
  <c r="W21" i="64"/>
  <c r="AF20" i="64"/>
  <c r="AE20" i="64"/>
  <c r="AG20" i="64" s="1"/>
  <c r="AD20" i="64"/>
  <c r="Y20" i="64"/>
  <c r="Z20" i="64" s="1"/>
  <c r="X20" i="64"/>
  <c r="W20" i="64"/>
  <c r="AF19" i="64"/>
  <c r="Y23" i="64" s="1"/>
  <c r="AE19" i="64"/>
  <c r="AD19" i="64"/>
  <c r="Y19" i="64"/>
  <c r="X19" i="64"/>
  <c r="W19" i="64"/>
  <c r="AF18" i="64"/>
  <c r="AE18" i="64"/>
  <c r="AG18" i="64" s="1"/>
  <c r="AD18" i="64"/>
  <c r="Y18" i="64"/>
  <c r="X18" i="64"/>
  <c r="W18" i="64"/>
  <c r="AF17" i="64"/>
  <c r="AE17" i="64"/>
  <c r="AD17" i="64"/>
  <c r="Y17" i="64"/>
  <c r="X17" i="64"/>
  <c r="W17" i="64"/>
  <c r="AF16" i="64"/>
  <c r="AF15" i="64" s="1"/>
  <c r="AE16" i="64"/>
  <c r="AG16" i="64" s="1"/>
  <c r="AD16" i="64"/>
  <c r="AD15" i="64" s="1"/>
  <c r="Y16" i="64"/>
  <c r="Z16" i="64" s="1"/>
  <c r="X16" i="64"/>
  <c r="W16" i="64"/>
  <c r="AE15" i="64"/>
  <c r="X22" i="64" s="1"/>
  <c r="Y15" i="64"/>
  <c r="X15" i="64"/>
  <c r="W15" i="64"/>
  <c r="Y14" i="64"/>
  <c r="Z14" i="64" s="1"/>
  <c r="X14" i="64"/>
  <c r="W14" i="64"/>
  <c r="Y13" i="64"/>
  <c r="X13" i="64"/>
  <c r="W13" i="64"/>
  <c r="Y12" i="64"/>
  <c r="X12" i="64"/>
  <c r="W12" i="64"/>
  <c r="AG11" i="64"/>
  <c r="Y11" i="64"/>
  <c r="X11" i="64"/>
  <c r="W11" i="64"/>
  <c r="AG10" i="64"/>
  <c r="Y10" i="64"/>
  <c r="X10" i="64"/>
  <c r="W10" i="64"/>
  <c r="AG9" i="64"/>
  <c r="Y9" i="64"/>
  <c r="X9" i="64"/>
  <c r="W9" i="64"/>
  <c r="AG8" i="64"/>
  <c r="Y8" i="64"/>
  <c r="X8" i="64"/>
  <c r="W8" i="64"/>
  <c r="AF7" i="64"/>
  <c r="AE7" i="64"/>
  <c r="AD7" i="64"/>
  <c r="Y7" i="64"/>
  <c r="Z7" i="64" s="1"/>
  <c r="X7" i="64"/>
  <c r="W7" i="64"/>
  <c r="AD6" i="64"/>
  <c r="Y6" i="64"/>
  <c r="Z6" i="64" s="1"/>
  <c r="X6" i="64"/>
  <c r="W6" i="64"/>
  <c r="AF5" i="64"/>
  <c r="AE5" i="64"/>
  <c r="AG5" i="64" s="1"/>
  <c r="Y5" i="64"/>
  <c r="X5" i="64"/>
  <c r="Z5" i="64" s="1"/>
  <c r="W5" i="64"/>
  <c r="AF4" i="64"/>
  <c r="AE4" i="64"/>
  <c r="Y4" i="64"/>
  <c r="X4" i="64"/>
  <c r="W4" i="64"/>
  <c r="AG7" i="64" l="1"/>
  <c r="Z23" i="64"/>
  <c r="Z19" i="64"/>
  <c r="Z30" i="64"/>
  <c r="Z39" i="64"/>
  <c r="Z46" i="64"/>
  <c r="Z50" i="64"/>
  <c r="Z10" i="64"/>
  <c r="Z12" i="64"/>
  <c r="W23" i="64"/>
  <c r="Z32" i="64"/>
  <c r="Z36" i="64"/>
  <c r="AG37" i="64"/>
  <c r="Z42" i="64"/>
  <c r="Z8" i="64"/>
  <c r="Z15" i="64"/>
  <c r="Z18" i="64"/>
  <c r="AG19" i="64"/>
  <c r="AG22" i="64"/>
  <c r="Z24" i="64"/>
  <c r="Z27" i="64"/>
  <c r="AG46" i="64"/>
  <c r="Z49" i="64"/>
  <c r="X25" i="64"/>
  <c r="AD50" i="64"/>
  <c r="W28" i="64" s="1"/>
  <c r="AF6" i="64"/>
  <c r="Z13" i="64"/>
  <c r="Z17" i="64"/>
  <c r="Z21" i="64"/>
  <c r="X23" i="64"/>
  <c r="Z25" i="64"/>
  <c r="Z43" i="64"/>
  <c r="Z48" i="64"/>
  <c r="Z4" i="64"/>
  <c r="Z9" i="64"/>
  <c r="Z11" i="64"/>
  <c r="AG31" i="64"/>
  <c r="AG35" i="64"/>
  <c r="Z38" i="64"/>
  <c r="AF50" i="64"/>
  <c r="Y28" i="64" s="1"/>
  <c r="Z28" i="64" s="1"/>
  <c r="AE6" i="64"/>
  <c r="AG17" i="64"/>
  <c r="AG21" i="64"/>
  <c r="AG48" i="64"/>
  <c r="AG15" i="64"/>
  <c r="AF24" i="64"/>
  <c r="Y22" i="64"/>
  <c r="Z22" i="64" s="1"/>
  <c r="AG50" i="64"/>
  <c r="AD24" i="64"/>
  <c r="W22" i="64"/>
  <c r="AG38" i="64"/>
  <c r="AG4" i="64"/>
  <c r="AG6" i="64" s="1"/>
  <c r="W24" i="64"/>
  <c r="AE24" i="64"/>
  <c r="AE38" i="64"/>
  <c r="AE50" i="64"/>
  <c r="X28" i="64" s="1"/>
  <c r="Y52" i="63"/>
  <c r="X52" i="63"/>
  <c r="W52" i="63"/>
  <c r="Y51" i="63"/>
  <c r="Z51" i="63" s="1"/>
  <c r="X51" i="63"/>
  <c r="W51" i="63"/>
  <c r="Y50" i="63"/>
  <c r="X50" i="63"/>
  <c r="W50" i="63"/>
  <c r="AF49" i="63"/>
  <c r="AE49" i="63"/>
  <c r="AD49" i="63"/>
  <c r="Y49" i="63"/>
  <c r="X49" i="63"/>
  <c r="W49" i="63"/>
  <c r="AF48" i="63"/>
  <c r="AE48" i="63"/>
  <c r="AD48" i="63"/>
  <c r="Y48" i="63"/>
  <c r="X48" i="63"/>
  <c r="W48" i="63"/>
  <c r="AF47" i="63"/>
  <c r="AE47" i="63"/>
  <c r="AD47" i="63"/>
  <c r="Y47" i="63"/>
  <c r="X47" i="63"/>
  <c r="W47" i="63"/>
  <c r="AF46" i="63"/>
  <c r="AE46" i="63"/>
  <c r="AD46" i="63"/>
  <c r="Y46" i="63"/>
  <c r="X46" i="63"/>
  <c r="W46" i="63"/>
  <c r="AF45" i="63"/>
  <c r="AE45" i="63"/>
  <c r="AD45" i="63"/>
  <c r="Y45" i="63"/>
  <c r="X45" i="63"/>
  <c r="W45" i="63"/>
  <c r="Y44" i="63"/>
  <c r="Z44" i="63" s="1"/>
  <c r="X44" i="63"/>
  <c r="W44" i="63"/>
  <c r="Y43" i="63"/>
  <c r="X43" i="63"/>
  <c r="W43" i="63"/>
  <c r="Y42" i="63"/>
  <c r="Z42" i="63" s="1"/>
  <c r="X42" i="63"/>
  <c r="W42" i="63"/>
  <c r="Y41" i="63"/>
  <c r="X41" i="63"/>
  <c r="W41" i="63"/>
  <c r="Y40" i="63"/>
  <c r="Z40" i="63" s="1"/>
  <c r="X40" i="63"/>
  <c r="W40" i="63"/>
  <c r="Y39" i="63"/>
  <c r="X39" i="63"/>
  <c r="W39" i="63"/>
  <c r="Y38" i="63"/>
  <c r="Z38" i="63" s="1"/>
  <c r="X38" i="63"/>
  <c r="W38" i="63"/>
  <c r="AF37" i="63"/>
  <c r="AE37" i="63"/>
  <c r="AG37" i="63" s="1"/>
  <c r="AD37" i="63"/>
  <c r="Y37" i="63"/>
  <c r="Z37" i="63" s="1"/>
  <c r="X37" i="63"/>
  <c r="W37" i="63"/>
  <c r="AF36" i="63"/>
  <c r="AE36" i="63"/>
  <c r="AG36" i="63" s="1"/>
  <c r="AD36" i="63"/>
  <c r="Y36" i="63"/>
  <c r="Z36" i="63" s="1"/>
  <c r="X36" i="63"/>
  <c r="W36" i="63"/>
  <c r="AF35" i="63"/>
  <c r="AE35" i="63"/>
  <c r="AG35" i="63" s="1"/>
  <c r="AD35" i="63"/>
  <c r="Y35" i="63"/>
  <c r="Z35" i="63" s="1"/>
  <c r="X35" i="63"/>
  <c r="W35" i="63"/>
  <c r="AF34" i="63"/>
  <c r="AE34" i="63"/>
  <c r="AG34" i="63" s="1"/>
  <c r="AD34" i="63"/>
  <c r="Y34" i="63"/>
  <c r="Z34" i="63" s="1"/>
  <c r="X34" i="63"/>
  <c r="W34" i="63"/>
  <c r="AF33" i="63"/>
  <c r="AE33" i="63"/>
  <c r="AG33" i="63" s="1"/>
  <c r="AD33" i="63"/>
  <c r="W25" i="63" s="1"/>
  <c r="Y33" i="63"/>
  <c r="Z33" i="63" s="1"/>
  <c r="X33" i="63"/>
  <c r="W33" i="63"/>
  <c r="AF32" i="63"/>
  <c r="AE32" i="63"/>
  <c r="AG32" i="63" s="1"/>
  <c r="AD32" i="63"/>
  <c r="Y32" i="63"/>
  <c r="Z32" i="63" s="1"/>
  <c r="X32" i="63"/>
  <c r="W32" i="63"/>
  <c r="AF31" i="63"/>
  <c r="AF38" i="63" s="1"/>
  <c r="AE31" i="63"/>
  <c r="AG31" i="63" s="1"/>
  <c r="AD31" i="63"/>
  <c r="AD38" i="63" s="1"/>
  <c r="Y31" i="63"/>
  <c r="Z31" i="63" s="1"/>
  <c r="X31" i="63"/>
  <c r="W31" i="63"/>
  <c r="Y30" i="63"/>
  <c r="X30" i="63"/>
  <c r="W30" i="63"/>
  <c r="Y29" i="63"/>
  <c r="Z29" i="63" s="1"/>
  <c r="X29" i="63"/>
  <c r="W29" i="63"/>
  <c r="Y27" i="63"/>
  <c r="X27" i="63"/>
  <c r="W27" i="63"/>
  <c r="Y26" i="63"/>
  <c r="Z26" i="63" s="1"/>
  <c r="X26" i="63"/>
  <c r="W26" i="63"/>
  <c r="Y25" i="63"/>
  <c r="Y24" i="63"/>
  <c r="X24" i="63"/>
  <c r="AF23" i="63"/>
  <c r="AE23" i="63"/>
  <c r="AG23" i="63" s="1"/>
  <c r="AD23" i="63"/>
  <c r="AF22" i="63"/>
  <c r="AE22" i="63"/>
  <c r="AG22" i="63" s="1"/>
  <c r="AD22" i="63"/>
  <c r="AF21" i="63"/>
  <c r="AE21" i="63"/>
  <c r="AD21" i="63"/>
  <c r="Y21" i="63"/>
  <c r="X21" i="63"/>
  <c r="W21" i="63"/>
  <c r="AF20" i="63"/>
  <c r="AE20" i="63"/>
  <c r="AD20" i="63"/>
  <c r="Y20" i="63"/>
  <c r="X20" i="63"/>
  <c r="W20" i="63"/>
  <c r="AF19" i="63"/>
  <c r="Y23" i="63" s="1"/>
  <c r="AE19" i="63"/>
  <c r="AD19" i="63"/>
  <c r="Y19" i="63"/>
  <c r="X19" i="63"/>
  <c r="W19" i="63"/>
  <c r="AF18" i="63"/>
  <c r="AE18" i="63"/>
  <c r="AD18" i="63"/>
  <c r="Y18" i="63"/>
  <c r="X18" i="63"/>
  <c r="W18" i="63"/>
  <c r="AF17" i="63"/>
  <c r="AE17" i="63"/>
  <c r="AD17" i="63"/>
  <c r="Y17" i="63"/>
  <c r="X17" i="63"/>
  <c r="W17" i="63"/>
  <c r="AF16" i="63"/>
  <c r="AF15" i="63" s="1"/>
  <c r="AE16" i="63"/>
  <c r="AD16" i="63"/>
  <c r="AD15" i="63" s="1"/>
  <c r="Y16" i="63"/>
  <c r="X16" i="63"/>
  <c r="W16" i="63"/>
  <c r="Y15" i="63"/>
  <c r="Z15" i="63" s="1"/>
  <c r="X15" i="63"/>
  <c r="W15" i="63"/>
  <c r="Y14" i="63"/>
  <c r="X14" i="63"/>
  <c r="W14" i="63"/>
  <c r="Y13" i="63"/>
  <c r="Z13" i="63" s="1"/>
  <c r="X13" i="63"/>
  <c r="W13" i="63"/>
  <c r="Y12" i="63"/>
  <c r="X12" i="63"/>
  <c r="W12" i="63"/>
  <c r="AG11" i="63"/>
  <c r="Y11" i="63"/>
  <c r="X11" i="63"/>
  <c r="W11" i="63"/>
  <c r="AG10" i="63"/>
  <c r="Y10" i="63"/>
  <c r="X10" i="63"/>
  <c r="W10" i="63"/>
  <c r="AG9" i="63"/>
  <c r="Y9" i="63"/>
  <c r="Z9" i="63" s="1"/>
  <c r="X9" i="63"/>
  <c r="W9" i="63"/>
  <c r="AG8" i="63"/>
  <c r="Y8" i="63"/>
  <c r="Z8" i="63" s="1"/>
  <c r="X8" i="63"/>
  <c r="W8" i="63"/>
  <c r="AF7" i="63"/>
  <c r="AE7" i="63"/>
  <c r="AD7" i="63"/>
  <c r="Y7" i="63"/>
  <c r="Z7" i="63" s="1"/>
  <c r="X7" i="63"/>
  <c r="W7" i="63"/>
  <c r="AD6" i="63"/>
  <c r="Y6" i="63"/>
  <c r="Z6" i="63" s="1"/>
  <c r="X6" i="63"/>
  <c r="W6" i="63"/>
  <c r="AF5" i="63"/>
  <c r="AE5" i="63"/>
  <c r="AG5" i="63" s="1"/>
  <c r="Y5" i="63"/>
  <c r="Z5" i="63" s="1"/>
  <c r="X5" i="63"/>
  <c r="W5" i="63"/>
  <c r="AF4" i="63"/>
  <c r="AE4" i="63"/>
  <c r="AG4" i="63" s="1"/>
  <c r="AG6" i="63" s="1"/>
  <c r="Y4" i="63"/>
  <c r="Z4" i="63" s="1"/>
  <c r="X4" i="63"/>
  <c r="W4" i="63"/>
  <c r="AG24" i="64" l="1"/>
  <c r="AG7" i="63"/>
  <c r="Z11" i="63"/>
  <c r="Z16" i="63"/>
  <c r="AG17" i="63"/>
  <c r="Z20" i="63"/>
  <c r="AG21" i="63"/>
  <c r="Z30" i="63"/>
  <c r="Z39" i="63"/>
  <c r="Z46" i="63"/>
  <c r="AG47" i="63"/>
  <c r="Z50" i="63"/>
  <c r="Z14" i="63"/>
  <c r="AG16" i="63"/>
  <c r="Z19" i="63"/>
  <c r="AG20" i="63"/>
  <c r="Z24" i="63"/>
  <c r="Z27" i="63"/>
  <c r="Z45" i="63"/>
  <c r="AG46" i="63"/>
  <c r="Z49" i="63"/>
  <c r="W23" i="63"/>
  <c r="X25" i="63"/>
  <c r="Z25" i="63" s="1"/>
  <c r="AD50" i="63"/>
  <c r="W28" i="63" s="1"/>
  <c r="Z10" i="63"/>
  <c r="Z12" i="63"/>
  <c r="Z18" i="63"/>
  <c r="AG19" i="63"/>
  <c r="Z43" i="63"/>
  <c r="AG45" i="63"/>
  <c r="Z48" i="63"/>
  <c r="AG49" i="63"/>
  <c r="Z23" i="63"/>
  <c r="X23" i="63"/>
  <c r="AF50" i="63"/>
  <c r="Y28" i="63" s="1"/>
  <c r="AF6" i="63"/>
  <c r="Z17" i="63"/>
  <c r="AG18" i="63"/>
  <c r="Z21" i="63"/>
  <c r="Z41" i="63"/>
  <c r="Z47" i="63"/>
  <c r="AG48" i="63"/>
  <c r="Z52" i="63"/>
  <c r="AD24" i="63"/>
  <c r="W22" i="63"/>
  <c r="AF24" i="63"/>
  <c r="Y22" i="63"/>
  <c r="AG50" i="63"/>
  <c r="AG38" i="63"/>
  <c r="Z28" i="63"/>
  <c r="W24" i="63"/>
  <c r="AE38" i="63"/>
  <c r="AE50" i="63"/>
  <c r="X28" i="63" s="1"/>
  <c r="AE6" i="63"/>
  <c r="AE15" i="63"/>
  <c r="Y52" i="61"/>
  <c r="X52" i="61"/>
  <c r="W52" i="61"/>
  <c r="Y51" i="61"/>
  <c r="X51" i="61"/>
  <c r="W51" i="61"/>
  <c r="Y50" i="61"/>
  <c r="X50" i="61"/>
  <c r="W50" i="61"/>
  <c r="AF49" i="61"/>
  <c r="AE49" i="61"/>
  <c r="AD49" i="61"/>
  <c r="Y49" i="61"/>
  <c r="X49" i="61"/>
  <c r="W49" i="61"/>
  <c r="AF48" i="61"/>
  <c r="AE48" i="61"/>
  <c r="AD48" i="61"/>
  <c r="Y48" i="61"/>
  <c r="X48" i="61"/>
  <c r="W48" i="61"/>
  <c r="AF47" i="61"/>
  <c r="AE47" i="61"/>
  <c r="AD47" i="61"/>
  <c r="Y47" i="61"/>
  <c r="X47" i="61"/>
  <c r="W47" i="61"/>
  <c r="AF46" i="61"/>
  <c r="AE46" i="61"/>
  <c r="AG46" i="61" s="1"/>
  <c r="AD46" i="61"/>
  <c r="Y46" i="61"/>
  <c r="X46" i="61"/>
  <c r="W46" i="61"/>
  <c r="AF45" i="61"/>
  <c r="AE45" i="61"/>
  <c r="AD45" i="61"/>
  <c r="Y45" i="61"/>
  <c r="X45" i="61"/>
  <c r="W45" i="61"/>
  <c r="Y44" i="61"/>
  <c r="Z44" i="61" s="1"/>
  <c r="X44" i="61"/>
  <c r="W44" i="61"/>
  <c r="Y43" i="61"/>
  <c r="X43" i="61"/>
  <c r="W43" i="61"/>
  <c r="Y42" i="61"/>
  <c r="X42" i="61"/>
  <c r="W42" i="61"/>
  <c r="Y41" i="61"/>
  <c r="X41" i="61"/>
  <c r="W41" i="61"/>
  <c r="Y40" i="61"/>
  <c r="X40" i="61"/>
  <c r="W40" i="61"/>
  <c r="Y39" i="61"/>
  <c r="X39" i="61"/>
  <c r="W39" i="61"/>
  <c r="Y38" i="61"/>
  <c r="Z38" i="61" s="1"/>
  <c r="X38" i="61"/>
  <c r="W38" i="61"/>
  <c r="AF37" i="61"/>
  <c r="AE37" i="61"/>
  <c r="AD37" i="61"/>
  <c r="Y37" i="61"/>
  <c r="Z37" i="61" s="1"/>
  <c r="X37" i="61"/>
  <c r="W37" i="61"/>
  <c r="AF36" i="61"/>
  <c r="AE36" i="61"/>
  <c r="AG36" i="61" s="1"/>
  <c r="AD36" i="61"/>
  <c r="W26" i="61" s="1"/>
  <c r="Y36" i="61"/>
  <c r="Z36" i="61" s="1"/>
  <c r="X36" i="61"/>
  <c r="W36" i="61"/>
  <c r="AF35" i="61"/>
  <c r="AE35" i="61"/>
  <c r="AD35" i="61"/>
  <c r="Y35" i="61"/>
  <c r="X35" i="61"/>
  <c r="W35" i="61"/>
  <c r="AF34" i="61"/>
  <c r="AE34" i="61"/>
  <c r="AG34" i="61" s="1"/>
  <c r="AD34" i="61"/>
  <c r="W25" i="61" s="1"/>
  <c r="Y34" i="61"/>
  <c r="Z34" i="61" s="1"/>
  <c r="X34" i="61"/>
  <c r="W34" i="61"/>
  <c r="AF33" i="61"/>
  <c r="AE33" i="61"/>
  <c r="AD33" i="61"/>
  <c r="Y33" i="61"/>
  <c r="Z33" i="61" s="1"/>
  <c r="X33" i="61"/>
  <c r="W33" i="61"/>
  <c r="AF32" i="61"/>
  <c r="AE32" i="61"/>
  <c r="AG32" i="61" s="1"/>
  <c r="AD32" i="61"/>
  <c r="W24" i="61" s="1"/>
  <c r="Y32" i="61"/>
  <c r="Z32" i="61" s="1"/>
  <c r="X32" i="61"/>
  <c r="W32" i="61"/>
  <c r="AF31" i="61"/>
  <c r="AE31" i="61"/>
  <c r="AG31" i="61" s="1"/>
  <c r="AD31" i="61"/>
  <c r="Y31" i="61"/>
  <c r="X31" i="61"/>
  <c r="W31" i="61"/>
  <c r="Y30" i="61"/>
  <c r="X30" i="61"/>
  <c r="W30" i="61"/>
  <c r="Y29" i="61"/>
  <c r="Z29" i="61" s="1"/>
  <c r="X29" i="61"/>
  <c r="W29" i="61"/>
  <c r="Y27" i="61"/>
  <c r="X27" i="61"/>
  <c r="W27" i="61"/>
  <c r="Y26" i="61"/>
  <c r="Y25" i="61"/>
  <c r="Y24" i="61"/>
  <c r="AF23" i="61"/>
  <c r="AE23" i="61"/>
  <c r="AG23" i="61" s="1"/>
  <c r="AD23" i="61"/>
  <c r="AF22" i="61"/>
  <c r="AE22" i="61"/>
  <c r="AD22" i="61"/>
  <c r="AF21" i="61"/>
  <c r="AE21" i="61"/>
  <c r="AD21" i="61"/>
  <c r="Y21" i="61"/>
  <c r="X21" i="61"/>
  <c r="W21" i="61"/>
  <c r="AF20" i="61"/>
  <c r="AE20" i="61"/>
  <c r="AG20" i="61" s="1"/>
  <c r="AD20" i="61"/>
  <c r="Y20" i="61"/>
  <c r="Z20" i="61" s="1"/>
  <c r="X20" i="61"/>
  <c r="W20" i="61"/>
  <c r="AF19" i="61"/>
  <c r="AE19" i="61"/>
  <c r="AD19" i="61"/>
  <c r="Y19" i="61"/>
  <c r="X19" i="61"/>
  <c r="W19" i="61"/>
  <c r="AF18" i="61"/>
  <c r="AE18" i="61"/>
  <c r="AG18" i="61" s="1"/>
  <c r="AD18" i="61"/>
  <c r="Y18" i="61"/>
  <c r="Z18" i="61" s="1"/>
  <c r="X18" i="61"/>
  <c r="W18" i="61"/>
  <c r="AF17" i="61"/>
  <c r="AE17" i="61"/>
  <c r="AD17" i="61"/>
  <c r="Y17" i="61"/>
  <c r="X17" i="61"/>
  <c r="W17" i="61"/>
  <c r="AF16" i="61"/>
  <c r="AF15" i="61" s="1"/>
  <c r="AE16" i="61"/>
  <c r="AG16" i="61" s="1"/>
  <c r="AD16" i="61"/>
  <c r="AD15" i="61" s="1"/>
  <c r="Y16" i="61"/>
  <c r="Z16" i="61" s="1"/>
  <c r="X16" i="61"/>
  <c r="W16" i="61"/>
  <c r="Y15" i="61"/>
  <c r="X15" i="61"/>
  <c r="W15" i="61"/>
  <c r="Y14" i="61"/>
  <c r="X14" i="61"/>
  <c r="W14" i="61"/>
  <c r="Y13" i="61"/>
  <c r="X13" i="61"/>
  <c r="W13" i="61"/>
  <c r="Y12" i="61"/>
  <c r="X12" i="61"/>
  <c r="W12" i="61"/>
  <c r="AG11" i="61"/>
  <c r="Y11" i="61"/>
  <c r="X11" i="61"/>
  <c r="W11" i="61"/>
  <c r="AG10" i="61"/>
  <c r="Y10" i="61"/>
  <c r="X10" i="61"/>
  <c r="W10" i="61"/>
  <c r="AG9" i="61"/>
  <c r="Y9" i="61"/>
  <c r="Z9" i="61" s="1"/>
  <c r="X9" i="61"/>
  <c r="W9" i="61"/>
  <c r="AG8" i="61"/>
  <c r="Y8" i="61"/>
  <c r="Z8" i="61" s="1"/>
  <c r="X8" i="61"/>
  <c r="W8" i="61"/>
  <c r="AF7" i="61"/>
  <c r="AE7" i="61"/>
  <c r="AD7" i="61"/>
  <c r="Y7" i="61"/>
  <c r="Z7" i="61" s="1"/>
  <c r="X7" i="61"/>
  <c r="W7" i="61"/>
  <c r="AD6" i="61"/>
  <c r="Y6" i="61"/>
  <c r="X6" i="61"/>
  <c r="W6" i="61"/>
  <c r="AF5" i="61"/>
  <c r="AE5" i="61"/>
  <c r="AG5" i="61" s="1"/>
  <c r="Y5" i="61"/>
  <c r="X5" i="61"/>
  <c r="W5" i="61"/>
  <c r="AF4" i="61"/>
  <c r="AE4" i="61"/>
  <c r="Y4" i="61"/>
  <c r="Z4" i="61" s="1"/>
  <c r="X4" i="61"/>
  <c r="W4" i="61"/>
  <c r="AG15" i="63" l="1"/>
  <c r="AG24" i="63" s="1"/>
  <c r="AE24" i="63"/>
  <c r="X22" i="63"/>
  <c r="Z22" i="63"/>
  <c r="AG7" i="61"/>
  <c r="AG19" i="61"/>
  <c r="Z42" i="61"/>
  <c r="Z17" i="61"/>
  <c r="Z21" i="61"/>
  <c r="AG4" i="61"/>
  <c r="AD24" i="61"/>
  <c r="Z13" i="61"/>
  <c r="AG17" i="61"/>
  <c r="AG21" i="61"/>
  <c r="AG33" i="61"/>
  <c r="AG37" i="61"/>
  <c r="X24" i="61"/>
  <c r="Z24" i="61" s="1"/>
  <c r="Z6" i="61"/>
  <c r="Z19" i="61"/>
  <c r="Z35" i="61"/>
  <c r="Z51" i="61"/>
  <c r="Z31" i="61"/>
  <c r="AD38" i="61"/>
  <c r="AG45" i="61"/>
  <c r="AG49" i="61"/>
  <c r="Z5" i="61"/>
  <c r="Z15" i="61"/>
  <c r="Y23" i="61"/>
  <c r="AF38" i="61"/>
  <c r="Z41" i="61"/>
  <c r="Z47" i="61"/>
  <c r="Z52" i="61"/>
  <c r="Z10" i="61"/>
  <c r="Z12" i="61"/>
  <c r="W23" i="61"/>
  <c r="AG22" i="61"/>
  <c r="Z30" i="61"/>
  <c r="Z39" i="61"/>
  <c r="Z46" i="61"/>
  <c r="AG47" i="61"/>
  <c r="Z50" i="61"/>
  <c r="AF6" i="61"/>
  <c r="X23" i="61"/>
  <c r="Z23" i="61" s="1"/>
  <c r="Z27" i="61"/>
  <c r="Z45" i="61"/>
  <c r="Z49" i="61"/>
  <c r="X25" i="61"/>
  <c r="Z25" i="61" s="1"/>
  <c r="Z40" i="61"/>
  <c r="AD50" i="61"/>
  <c r="W28" i="61" s="1"/>
  <c r="Z11" i="61"/>
  <c r="Z43" i="61"/>
  <c r="Z48" i="61"/>
  <c r="AG35" i="61"/>
  <c r="AG38" i="61" s="1"/>
  <c r="AF50" i="61"/>
  <c r="Y28" i="61" s="1"/>
  <c r="Z14" i="61"/>
  <c r="X26" i="61"/>
  <c r="Z26" i="61" s="1"/>
  <c r="AG48" i="61"/>
  <c r="AF24" i="61"/>
  <c r="Y22" i="61"/>
  <c r="AG6" i="61"/>
  <c r="W22" i="61"/>
  <c r="AE15" i="61"/>
  <c r="AE38" i="61"/>
  <c r="AE50" i="61"/>
  <c r="X28" i="61" s="1"/>
  <c r="Z28" i="61" s="1"/>
  <c r="AE6" i="61"/>
  <c r="Y52" i="60"/>
  <c r="Z52" i="60" s="1"/>
  <c r="X52" i="60"/>
  <c r="W52" i="60"/>
  <c r="Y51" i="60"/>
  <c r="X51" i="60"/>
  <c r="W51" i="60"/>
  <c r="Y50" i="60"/>
  <c r="Z50" i="60" s="1"/>
  <c r="X50" i="60"/>
  <c r="W50" i="60"/>
  <c r="AF49" i="60"/>
  <c r="AE49" i="60"/>
  <c r="AD49" i="60"/>
  <c r="Y49" i="60"/>
  <c r="Z49" i="60" s="1"/>
  <c r="X49" i="60"/>
  <c r="W49" i="60"/>
  <c r="AF48" i="60"/>
  <c r="AE48" i="60"/>
  <c r="AG48" i="60" s="1"/>
  <c r="AD48" i="60"/>
  <c r="Y48" i="60"/>
  <c r="X48" i="60"/>
  <c r="W48" i="60"/>
  <c r="AF47" i="60"/>
  <c r="AE47" i="60"/>
  <c r="AD47" i="60"/>
  <c r="Y47" i="60"/>
  <c r="Z47" i="60" s="1"/>
  <c r="X47" i="60"/>
  <c r="W47" i="60"/>
  <c r="AF46" i="60"/>
  <c r="AE46" i="60"/>
  <c r="AG46" i="60" s="1"/>
  <c r="AD46" i="60"/>
  <c r="Y46" i="60"/>
  <c r="Z46" i="60" s="1"/>
  <c r="X46" i="60"/>
  <c r="W46" i="60"/>
  <c r="AF45" i="60"/>
  <c r="AE45" i="60"/>
  <c r="AG45" i="60" s="1"/>
  <c r="AD45" i="60"/>
  <c r="Y45" i="60"/>
  <c r="Z45" i="60" s="1"/>
  <c r="X45" i="60"/>
  <c r="W45" i="60"/>
  <c r="Y44" i="60"/>
  <c r="X44" i="60"/>
  <c r="W44" i="60"/>
  <c r="Y43" i="60"/>
  <c r="X43" i="60"/>
  <c r="W43" i="60"/>
  <c r="Y42" i="60"/>
  <c r="Z42" i="60" s="1"/>
  <c r="X42" i="60"/>
  <c r="W42" i="60"/>
  <c r="Y41" i="60"/>
  <c r="Z41" i="60" s="1"/>
  <c r="X41" i="60"/>
  <c r="W41" i="60"/>
  <c r="Y40" i="60"/>
  <c r="X40" i="60"/>
  <c r="W40" i="60"/>
  <c r="Y39" i="60"/>
  <c r="Z39" i="60" s="1"/>
  <c r="X39" i="60"/>
  <c r="W39" i="60"/>
  <c r="Y38" i="60"/>
  <c r="Z38" i="60" s="1"/>
  <c r="X38" i="60"/>
  <c r="W38" i="60"/>
  <c r="AF37" i="60"/>
  <c r="Y26" i="60" s="1"/>
  <c r="AE37" i="60"/>
  <c r="AD37" i="60"/>
  <c r="Y37" i="60"/>
  <c r="X37" i="60"/>
  <c r="W37" i="60"/>
  <c r="AF36" i="60"/>
  <c r="AE36" i="60"/>
  <c r="AG36" i="60" s="1"/>
  <c r="AD36" i="60"/>
  <c r="W26" i="60" s="1"/>
  <c r="Y36" i="60"/>
  <c r="Z36" i="60" s="1"/>
  <c r="X36" i="60"/>
  <c r="W36" i="60"/>
  <c r="AF35" i="60"/>
  <c r="AE35" i="60"/>
  <c r="AD35" i="60"/>
  <c r="Y35" i="60"/>
  <c r="X35" i="60"/>
  <c r="W35" i="60"/>
  <c r="AF34" i="60"/>
  <c r="AE34" i="60"/>
  <c r="AD34" i="60"/>
  <c r="Y34" i="60"/>
  <c r="Z34" i="60" s="1"/>
  <c r="X34" i="60"/>
  <c r="W34" i="60"/>
  <c r="AF33" i="60"/>
  <c r="Y25" i="60" s="1"/>
  <c r="AE33" i="60"/>
  <c r="AD33" i="60"/>
  <c r="W25" i="60" s="1"/>
  <c r="Y33" i="60"/>
  <c r="X33" i="60"/>
  <c r="W33" i="60"/>
  <c r="AF32" i="60"/>
  <c r="AE32" i="60"/>
  <c r="AG32" i="60" s="1"/>
  <c r="AD32" i="60"/>
  <c r="W24" i="60" s="1"/>
  <c r="Y32" i="60"/>
  <c r="Z32" i="60" s="1"/>
  <c r="X32" i="60"/>
  <c r="W32" i="60"/>
  <c r="AF31" i="60"/>
  <c r="AE31" i="60"/>
  <c r="AD31" i="60"/>
  <c r="Y31" i="60"/>
  <c r="X31" i="60"/>
  <c r="W31" i="60"/>
  <c r="Y30" i="60"/>
  <c r="Z30" i="60" s="1"/>
  <c r="X30" i="60"/>
  <c r="W30" i="60"/>
  <c r="Y29" i="60"/>
  <c r="Z29" i="60" s="1"/>
  <c r="X29" i="60"/>
  <c r="W29" i="60"/>
  <c r="Y27" i="60"/>
  <c r="Z27" i="60" s="1"/>
  <c r="X27" i="60"/>
  <c r="W27" i="60"/>
  <c r="X24" i="60"/>
  <c r="AF23" i="60"/>
  <c r="AE23" i="60"/>
  <c r="AD23" i="60"/>
  <c r="AF22" i="60"/>
  <c r="AE22" i="60"/>
  <c r="AG22" i="60" s="1"/>
  <c r="AD22" i="60"/>
  <c r="AF21" i="60"/>
  <c r="AE21" i="60"/>
  <c r="AD21" i="60"/>
  <c r="Y21" i="60"/>
  <c r="Z21" i="60" s="1"/>
  <c r="X21" i="60"/>
  <c r="W21" i="60"/>
  <c r="AF20" i="60"/>
  <c r="AE20" i="60"/>
  <c r="AG20" i="60" s="1"/>
  <c r="AD20" i="60"/>
  <c r="Y20" i="60"/>
  <c r="Z20" i="60" s="1"/>
  <c r="X20" i="60"/>
  <c r="W20" i="60"/>
  <c r="AF19" i="60"/>
  <c r="AE19" i="60"/>
  <c r="AD19" i="60"/>
  <c r="W23" i="60" s="1"/>
  <c r="Y19" i="60"/>
  <c r="X19" i="60"/>
  <c r="W19" i="60"/>
  <c r="AF18" i="60"/>
  <c r="AE18" i="60"/>
  <c r="AG18" i="60" s="1"/>
  <c r="AD18" i="60"/>
  <c r="Y18" i="60"/>
  <c r="X18" i="60"/>
  <c r="W18" i="60"/>
  <c r="AF17" i="60"/>
  <c r="AE17" i="60"/>
  <c r="AD17" i="60"/>
  <c r="Y17" i="60"/>
  <c r="Z17" i="60" s="1"/>
  <c r="X17" i="60"/>
  <c r="W17" i="60"/>
  <c r="AF16" i="60"/>
  <c r="AF15" i="60" s="1"/>
  <c r="AF24" i="60" s="1"/>
  <c r="AE16" i="60"/>
  <c r="AG16" i="60" s="1"/>
  <c r="AD16" i="60"/>
  <c r="AD15" i="60" s="1"/>
  <c r="AD24" i="60" s="1"/>
  <c r="Y16" i="60"/>
  <c r="Z16" i="60" s="1"/>
  <c r="X16" i="60"/>
  <c r="W16" i="60"/>
  <c r="Y15" i="60"/>
  <c r="X15" i="60"/>
  <c r="W15" i="60"/>
  <c r="Y14" i="60"/>
  <c r="X14" i="60"/>
  <c r="W14" i="60"/>
  <c r="Y13" i="60"/>
  <c r="X13" i="60"/>
  <c r="W13" i="60"/>
  <c r="Y12" i="60"/>
  <c r="Z12" i="60" s="1"/>
  <c r="X12" i="60"/>
  <c r="W12" i="60"/>
  <c r="AG11" i="60"/>
  <c r="Y11" i="60"/>
  <c r="Z11" i="60" s="1"/>
  <c r="X11" i="60"/>
  <c r="W11" i="60"/>
  <c r="AG10" i="60"/>
  <c r="Y10" i="60"/>
  <c r="Z10" i="60" s="1"/>
  <c r="X10" i="60"/>
  <c r="W10" i="60"/>
  <c r="AG9" i="60"/>
  <c r="Y9" i="60"/>
  <c r="X9" i="60"/>
  <c r="W9" i="60"/>
  <c r="AG8" i="60"/>
  <c r="Y8" i="60"/>
  <c r="Z8" i="60" s="1"/>
  <c r="X8" i="60"/>
  <c r="W8" i="60"/>
  <c r="AF7" i="60"/>
  <c r="AE7" i="60"/>
  <c r="AD7" i="60"/>
  <c r="Y7" i="60"/>
  <c r="X7" i="60"/>
  <c r="W7" i="60"/>
  <c r="AD6" i="60"/>
  <c r="Y6" i="60"/>
  <c r="X6" i="60"/>
  <c r="W6" i="60"/>
  <c r="AF5" i="60"/>
  <c r="AE5" i="60"/>
  <c r="AG5" i="60" s="1"/>
  <c r="Y5" i="60"/>
  <c r="Z5" i="60" s="1"/>
  <c r="X5" i="60"/>
  <c r="W5" i="60"/>
  <c r="AF4" i="60"/>
  <c r="AE4" i="60"/>
  <c r="Y4" i="60"/>
  <c r="X4" i="60"/>
  <c r="W4" i="60"/>
  <c r="AG50" i="61" l="1"/>
  <c r="AG15" i="61"/>
  <c r="AG24" i="61" s="1"/>
  <c r="X22" i="61"/>
  <c r="AE24" i="61"/>
  <c r="Z22" i="61"/>
  <c r="AG7" i="60"/>
  <c r="Z6" i="60"/>
  <c r="Z14" i="60"/>
  <c r="AG23" i="60"/>
  <c r="Z33" i="60"/>
  <c r="AG34" i="60"/>
  <c r="Z37" i="60"/>
  <c r="Z44" i="60"/>
  <c r="AG17" i="60"/>
  <c r="AG21" i="60"/>
  <c r="AG47" i="60"/>
  <c r="AG33" i="60"/>
  <c r="AG37" i="60"/>
  <c r="Z15" i="60"/>
  <c r="Z31" i="60"/>
  <c r="Z35" i="60"/>
  <c r="Z40" i="60"/>
  <c r="AD50" i="60"/>
  <c r="W28" i="60" s="1"/>
  <c r="Z51" i="60"/>
  <c r="Z19" i="60"/>
  <c r="Z7" i="60"/>
  <c r="Z4" i="60"/>
  <c r="AF6" i="60"/>
  <c r="Z9" i="60"/>
  <c r="Z13" i="60"/>
  <c r="AE15" i="60"/>
  <c r="AG15" i="60" s="1"/>
  <c r="AG24" i="60" s="1"/>
  <c r="Z18" i="60"/>
  <c r="AG19" i="60"/>
  <c r="X25" i="60"/>
  <c r="Z25" i="60" s="1"/>
  <c r="AD38" i="60"/>
  <c r="Z43" i="60"/>
  <c r="Z48" i="60"/>
  <c r="AG49" i="60"/>
  <c r="AG4" i="60"/>
  <c r="Y23" i="60"/>
  <c r="AG31" i="60"/>
  <c r="AG38" i="60" s="1"/>
  <c r="AG35" i="60"/>
  <c r="AF50" i="60"/>
  <c r="Y28" i="60" s="1"/>
  <c r="X26" i="60"/>
  <c r="Z26" i="60" s="1"/>
  <c r="AF38" i="60"/>
  <c r="AG50" i="60"/>
  <c r="AG6" i="60"/>
  <c r="W22" i="60"/>
  <c r="AE6" i="60"/>
  <c r="X22" i="60"/>
  <c r="Y24" i="60"/>
  <c r="Z24" i="60" s="1"/>
  <c r="X23" i="60"/>
  <c r="Y22" i="60"/>
  <c r="AE24" i="60"/>
  <c r="AE38" i="60"/>
  <c r="AE50" i="60"/>
  <c r="X28" i="60" s="1"/>
  <c r="Z28" i="60" s="1"/>
  <c r="Y52" i="59"/>
  <c r="Z52" i="59" s="1"/>
  <c r="X52" i="59"/>
  <c r="W52" i="59"/>
  <c r="Y51" i="59"/>
  <c r="Z51" i="59" s="1"/>
  <c r="X51" i="59"/>
  <c r="W51" i="59"/>
  <c r="Y50" i="59"/>
  <c r="X50" i="59"/>
  <c r="W50" i="59"/>
  <c r="AF49" i="59"/>
  <c r="AE49" i="59"/>
  <c r="AD49" i="59"/>
  <c r="Y49" i="59"/>
  <c r="X49" i="59"/>
  <c r="W49" i="59"/>
  <c r="AF48" i="59"/>
  <c r="AE48" i="59"/>
  <c r="AD48" i="59"/>
  <c r="Y48" i="59"/>
  <c r="X48" i="59"/>
  <c r="W48" i="59"/>
  <c r="AF47" i="59"/>
  <c r="AE47" i="59"/>
  <c r="AD47" i="59"/>
  <c r="Y47" i="59"/>
  <c r="Z47" i="59" s="1"/>
  <c r="X47" i="59"/>
  <c r="W47" i="59"/>
  <c r="AF46" i="59"/>
  <c r="AE46" i="59"/>
  <c r="AD46" i="59"/>
  <c r="Y46" i="59"/>
  <c r="X46" i="59"/>
  <c r="W46" i="59"/>
  <c r="AF45" i="59"/>
  <c r="AE45" i="59"/>
  <c r="AD45" i="59"/>
  <c r="Y45" i="59"/>
  <c r="X45" i="59"/>
  <c r="W45" i="59"/>
  <c r="Y44" i="59"/>
  <c r="X44" i="59"/>
  <c r="W44" i="59"/>
  <c r="Y43" i="59"/>
  <c r="X43" i="59"/>
  <c r="W43" i="59"/>
  <c r="Y42" i="59"/>
  <c r="X42" i="59"/>
  <c r="W42" i="59"/>
  <c r="Y41" i="59"/>
  <c r="Z41" i="59" s="1"/>
  <c r="X41" i="59"/>
  <c r="W41" i="59"/>
  <c r="Y40" i="59"/>
  <c r="X40" i="59"/>
  <c r="W40" i="59"/>
  <c r="Y39" i="59"/>
  <c r="X39" i="59"/>
  <c r="W39" i="59"/>
  <c r="Y38" i="59"/>
  <c r="X38" i="59"/>
  <c r="W38" i="59"/>
  <c r="AF37" i="59"/>
  <c r="AE37" i="59"/>
  <c r="AG37" i="59" s="1"/>
  <c r="AD37" i="59"/>
  <c r="Y37" i="59"/>
  <c r="X37" i="59"/>
  <c r="W37" i="59"/>
  <c r="AF36" i="59"/>
  <c r="AE36" i="59"/>
  <c r="AG36" i="59" s="1"/>
  <c r="AD36" i="59"/>
  <c r="Y36" i="59"/>
  <c r="Z36" i="59" s="1"/>
  <c r="X36" i="59"/>
  <c r="W36" i="59"/>
  <c r="AF35" i="59"/>
  <c r="Y26" i="59" s="1"/>
  <c r="AE35" i="59"/>
  <c r="AD35" i="59"/>
  <c r="Y35" i="59"/>
  <c r="X35" i="59"/>
  <c r="W35" i="59"/>
  <c r="AF34" i="59"/>
  <c r="AE34" i="59"/>
  <c r="AG34" i="59" s="1"/>
  <c r="AD34" i="59"/>
  <c r="Y34" i="59"/>
  <c r="X34" i="59"/>
  <c r="W34" i="59"/>
  <c r="AF33" i="59"/>
  <c r="Y25" i="59" s="1"/>
  <c r="AE33" i="59"/>
  <c r="AG33" i="59" s="1"/>
  <c r="AD33" i="59"/>
  <c r="Y33" i="59"/>
  <c r="X33" i="59"/>
  <c r="W33" i="59"/>
  <c r="AF32" i="59"/>
  <c r="AE32" i="59"/>
  <c r="AG32" i="59" s="1"/>
  <c r="AD32" i="59"/>
  <c r="Y32" i="59"/>
  <c r="Z32" i="59" s="1"/>
  <c r="X32" i="59"/>
  <c r="W32" i="59"/>
  <c r="AF31" i="59"/>
  <c r="Y24" i="59" s="1"/>
  <c r="AE31" i="59"/>
  <c r="AD31" i="59"/>
  <c r="Y31" i="59"/>
  <c r="X31" i="59"/>
  <c r="W31" i="59"/>
  <c r="Y30" i="59"/>
  <c r="X30" i="59"/>
  <c r="W30" i="59"/>
  <c r="Y29" i="59"/>
  <c r="X29" i="59"/>
  <c r="W29" i="59"/>
  <c r="Y27" i="59"/>
  <c r="X27" i="59"/>
  <c r="W27" i="59"/>
  <c r="W26" i="59"/>
  <c r="AF23" i="59"/>
  <c r="AE23" i="59"/>
  <c r="AD23" i="59"/>
  <c r="AF22" i="59"/>
  <c r="AE22" i="59"/>
  <c r="AD22" i="59"/>
  <c r="AF21" i="59"/>
  <c r="AE21" i="59"/>
  <c r="AD21" i="59"/>
  <c r="Y21" i="59"/>
  <c r="X21" i="59"/>
  <c r="W21" i="59"/>
  <c r="AF20" i="59"/>
  <c r="AE20" i="59"/>
  <c r="AD20" i="59"/>
  <c r="Y20" i="59"/>
  <c r="X20" i="59"/>
  <c r="W20" i="59"/>
  <c r="AF19" i="59"/>
  <c r="AE19" i="59"/>
  <c r="AD19" i="59"/>
  <c r="Y19" i="59"/>
  <c r="X19" i="59"/>
  <c r="W19" i="59"/>
  <c r="AF18" i="59"/>
  <c r="AE18" i="59"/>
  <c r="AD18" i="59"/>
  <c r="Y18" i="59"/>
  <c r="X18" i="59"/>
  <c r="W18" i="59"/>
  <c r="AF17" i="59"/>
  <c r="AE17" i="59"/>
  <c r="AD17" i="59"/>
  <c r="Y17" i="59"/>
  <c r="X17" i="59"/>
  <c r="W17" i="59"/>
  <c r="AF16" i="59"/>
  <c r="AF15" i="59" s="1"/>
  <c r="AE16" i="59"/>
  <c r="AE15" i="59" s="1"/>
  <c r="AD16" i="59"/>
  <c r="AD15" i="59" s="1"/>
  <c r="Y16" i="59"/>
  <c r="X16" i="59"/>
  <c r="W16" i="59"/>
  <c r="Y15" i="59"/>
  <c r="X15" i="59"/>
  <c r="W15" i="59"/>
  <c r="Y14" i="59"/>
  <c r="X14" i="59"/>
  <c r="W14" i="59"/>
  <c r="Y13" i="59"/>
  <c r="X13" i="59"/>
  <c r="W13" i="59"/>
  <c r="Y12" i="59"/>
  <c r="X12" i="59"/>
  <c r="W12" i="59"/>
  <c r="AG11" i="59"/>
  <c r="Y11" i="59"/>
  <c r="X11" i="59"/>
  <c r="Z11" i="59" s="1"/>
  <c r="W11" i="59"/>
  <c r="AG10" i="59"/>
  <c r="Y10" i="59"/>
  <c r="X10" i="59"/>
  <c r="W10" i="59"/>
  <c r="AG9" i="59"/>
  <c r="Y9" i="59"/>
  <c r="X9" i="59"/>
  <c r="Z9" i="59" s="1"/>
  <c r="W9" i="59"/>
  <c r="AG8" i="59"/>
  <c r="Y8" i="59"/>
  <c r="X8" i="59"/>
  <c r="W8" i="59"/>
  <c r="AF7" i="59"/>
  <c r="AE7" i="59"/>
  <c r="AD7" i="59"/>
  <c r="Y7" i="59"/>
  <c r="X7" i="59"/>
  <c r="W7" i="59"/>
  <c r="AD6" i="59"/>
  <c r="Y6" i="59"/>
  <c r="X6" i="59"/>
  <c r="W6" i="59"/>
  <c r="AF5" i="59"/>
  <c r="AF6" i="59" s="1"/>
  <c r="AE5" i="59"/>
  <c r="Y5" i="59"/>
  <c r="X5" i="59"/>
  <c r="W5" i="59"/>
  <c r="AF4" i="59"/>
  <c r="AE4" i="59"/>
  <c r="AE6" i="59" s="1"/>
  <c r="Y4" i="59"/>
  <c r="X4" i="59"/>
  <c r="W4" i="59"/>
  <c r="Z22" i="60" l="1"/>
  <c r="Z23" i="60"/>
  <c r="AG7" i="59"/>
  <c r="Z42" i="59"/>
  <c r="Z12" i="59"/>
  <c r="Z40" i="59"/>
  <c r="AG23" i="59"/>
  <c r="Z29" i="59"/>
  <c r="Z33" i="59"/>
  <c r="Z37" i="59"/>
  <c r="Z44" i="59"/>
  <c r="AG22" i="59"/>
  <c r="W25" i="59"/>
  <c r="Z5" i="59"/>
  <c r="Y23" i="59"/>
  <c r="AG45" i="59"/>
  <c r="AG17" i="59"/>
  <c r="AG21" i="59"/>
  <c r="AG31" i="59"/>
  <c r="Z34" i="59"/>
  <c r="Z4" i="59"/>
  <c r="Z13" i="59"/>
  <c r="Z17" i="59"/>
  <c r="AG18" i="59"/>
  <c r="Z21" i="59"/>
  <c r="Z30" i="59"/>
  <c r="Z39" i="59"/>
  <c r="Z46" i="59"/>
  <c r="AG47" i="59"/>
  <c r="Z50" i="59"/>
  <c r="Z45" i="59"/>
  <c r="AG46" i="59"/>
  <c r="Z49" i="59"/>
  <c r="Z27" i="59"/>
  <c r="Z14" i="59"/>
  <c r="Z31" i="59"/>
  <c r="Z35" i="59"/>
  <c r="AD50" i="59"/>
  <c r="W28" i="59" s="1"/>
  <c r="Z6" i="59"/>
  <c r="Z20" i="59"/>
  <c r="Z8" i="59"/>
  <c r="Z10" i="59"/>
  <c r="AG16" i="59"/>
  <c r="Z19" i="59"/>
  <c r="AG20" i="59"/>
  <c r="W24" i="59"/>
  <c r="Z43" i="59"/>
  <c r="Z48" i="59"/>
  <c r="AG49" i="59"/>
  <c r="W23" i="59"/>
  <c r="AG35" i="59"/>
  <c r="AG38" i="59" s="1"/>
  <c r="Z38" i="59"/>
  <c r="AF50" i="59"/>
  <c r="Y28" i="59" s="1"/>
  <c r="Z16" i="59"/>
  <c r="AG5" i="59"/>
  <c r="Z7" i="59"/>
  <c r="Z15" i="59"/>
  <c r="Z18" i="59"/>
  <c r="AG19" i="59"/>
  <c r="X26" i="59"/>
  <c r="Z26" i="59" s="1"/>
  <c r="AF38" i="59"/>
  <c r="AG48" i="59"/>
  <c r="AG15" i="59"/>
  <c r="AD24" i="59"/>
  <c r="W22" i="59"/>
  <c r="AF24" i="59"/>
  <c r="Y22" i="59"/>
  <c r="AG4" i="59"/>
  <c r="AG6" i="59" s="1"/>
  <c r="AD38" i="59"/>
  <c r="X22" i="59"/>
  <c r="X23" i="59"/>
  <c r="Z23" i="59" s="1"/>
  <c r="X24" i="59"/>
  <c r="Z24" i="59" s="1"/>
  <c r="X25" i="59"/>
  <c r="Z25" i="59" s="1"/>
  <c r="AE24" i="59"/>
  <c r="AE38" i="59"/>
  <c r="AE50" i="59"/>
  <c r="X28" i="59" s="1"/>
  <c r="Z28" i="59" s="1"/>
  <c r="AG8" i="58"/>
  <c r="AG9" i="58"/>
  <c r="AG10" i="58"/>
  <c r="AG11" i="58"/>
  <c r="AG7" i="58" s="1"/>
  <c r="Y52" i="58"/>
  <c r="Z52" i="58" s="1"/>
  <c r="X52" i="58"/>
  <c r="W52" i="58"/>
  <c r="Y51" i="58"/>
  <c r="Z51" i="58" s="1"/>
  <c r="X51" i="58"/>
  <c r="W51" i="58"/>
  <c r="Y50" i="58"/>
  <c r="X50" i="58"/>
  <c r="W50" i="58"/>
  <c r="AF49" i="58"/>
  <c r="AE49" i="58"/>
  <c r="AG49" i="58" s="1"/>
  <c r="AD49" i="58"/>
  <c r="Y49" i="58"/>
  <c r="Z49" i="58" s="1"/>
  <c r="X49" i="58"/>
  <c r="W49" i="58"/>
  <c r="AF48" i="58"/>
  <c r="AE48" i="58"/>
  <c r="AD48" i="58"/>
  <c r="Y48" i="58"/>
  <c r="Z48" i="58" s="1"/>
  <c r="X48" i="58"/>
  <c r="W48" i="58"/>
  <c r="AF47" i="58"/>
  <c r="AE47" i="58"/>
  <c r="AG47" i="58" s="1"/>
  <c r="AD47" i="58"/>
  <c r="Y47" i="58"/>
  <c r="Z47" i="58" s="1"/>
  <c r="X47" i="58"/>
  <c r="W47" i="58"/>
  <c r="AF46" i="58"/>
  <c r="AE46" i="58"/>
  <c r="AG46" i="58" s="1"/>
  <c r="AD46" i="58"/>
  <c r="Y46" i="58"/>
  <c r="X46" i="58"/>
  <c r="W46" i="58"/>
  <c r="AF45" i="58"/>
  <c r="AE45" i="58"/>
  <c r="AG45" i="58" s="1"/>
  <c r="AD45" i="58"/>
  <c r="Y45" i="58"/>
  <c r="Z45" i="58" s="1"/>
  <c r="X45" i="58"/>
  <c r="W45" i="58"/>
  <c r="Y44" i="58"/>
  <c r="Z44" i="58" s="1"/>
  <c r="X44" i="58"/>
  <c r="W44" i="58"/>
  <c r="Y43" i="58"/>
  <c r="Z43" i="58" s="1"/>
  <c r="X43" i="58"/>
  <c r="W43" i="58"/>
  <c r="Y42" i="58"/>
  <c r="X42" i="58"/>
  <c r="W42" i="58"/>
  <c r="Y41" i="58"/>
  <c r="Z41" i="58" s="1"/>
  <c r="X41" i="58"/>
  <c r="W41" i="58"/>
  <c r="Y40" i="58"/>
  <c r="Z40" i="58" s="1"/>
  <c r="X40" i="58"/>
  <c r="W40" i="58"/>
  <c r="Y39" i="58"/>
  <c r="X39" i="58"/>
  <c r="W39" i="58"/>
  <c r="Y38" i="58"/>
  <c r="X38" i="58"/>
  <c r="W38" i="58"/>
  <c r="AF37" i="58"/>
  <c r="AE37" i="58"/>
  <c r="AD37" i="58"/>
  <c r="Y37" i="58"/>
  <c r="Z37" i="58" s="1"/>
  <c r="X37" i="58"/>
  <c r="W37" i="58"/>
  <c r="AF36" i="58"/>
  <c r="AE36" i="58"/>
  <c r="AG36" i="58" s="1"/>
  <c r="AD36" i="58"/>
  <c r="Y36" i="58"/>
  <c r="X36" i="58"/>
  <c r="W36" i="58"/>
  <c r="AF35" i="58"/>
  <c r="AE35" i="58"/>
  <c r="AD35" i="58"/>
  <c r="Y35" i="58"/>
  <c r="Z35" i="58" s="1"/>
  <c r="X35" i="58"/>
  <c r="W35" i="58"/>
  <c r="AF34" i="58"/>
  <c r="AE34" i="58"/>
  <c r="AG34" i="58" s="1"/>
  <c r="AD34" i="58"/>
  <c r="Y34" i="58"/>
  <c r="Z34" i="58" s="1"/>
  <c r="X34" i="58"/>
  <c r="W34" i="58"/>
  <c r="AF33" i="58"/>
  <c r="AE33" i="58"/>
  <c r="AG33" i="58" s="1"/>
  <c r="AD33" i="58"/>
  <c r="Y33" i="58"/>
  <c r="Z33" i="58" s="1"/>
  <c r="X33" i="58"/>
  <c r="W33" i="58"/>
  <c r="AF32" i="58"/>
  <c r="AE32" i="58"/>
  <c r="AG32" i="58" s="1"/>
  <c r="AD32" i="58"/>
  <c r="Y32" i="58"/>
  <c r="X32" i="58"/>
  <c r="W32" i="58"/>
  <c r="AF31" i="58"/>
  <c r="AF38" i="58" s="1"/>
  <c r="AE31" i="58"/>
  <c r="AG31" i="58" s="1"/>
  <c r="AD31" i="58"/>
  <c r="AD38" i="58" s="1"/>
  <c r="Y31" i="58"/>
  <c r="Z31" i="58" s="1"/>
  <c r="X31" i="58"/>
  <c r="W31" i="58"/>
  <c r="Y30" i="58"/>
  <c r="X30" i="58"/>
  <c r="W30" i="58"/>
  <c r="Y29" i="58"/>
  <c r="Z29" i="58" s="1"/>
  <c r="X29" i="58"/>
  <c r="W29" i="58"/>
  <c r="Y27" i="58"/>
  <c r="X27" i="58"/>
  <c r="W27" i="58"/>
  <c r="Y26" i="58"/>
  <c r="Z26" i="58" s="1"/>
  <c r="X26" i="58"/>
  <c r="W26" i="58"/>
  <c r="Y25" i="58"/>
  <c r="W25" i="58"/>
  <c r="Y24" i="58"/>
  <c r="X24" i="58"/>
  <c r="W24" i="58"/>
  <c r="AF23" i="58"/>
  <c r="AE23" i="58"/>
  <c r="AG23" i="58" s="1"/>
  <c r="AD23" i="58"/>
  <c r="AF22" i="58"/>
  <c r="AE22" i="58"/>
  <c r="AG22" i="58" s="1"/>
  <c r="AD22" i="58"/>
  <c r="AF21" i="58"/>
  <c r="AE21" i="58"/>
  <c r="AD21" i="58"/>
  <c r="Y21" i="58"/>
  <c r="Z21" i="58" s="1"/>
  <c r="X21" i="58"/>
  <c r="W21" i="58"/>
  <c r="AF20" i="58"/>
  <c r="AE20" i="58"/>
  <c r="AG20" i="58" s="1"/>
  <c r="AD20" i="58"/>
  <c r="Y20" i="58"/>
  <c r="X20" i="58"/>
  <c r="W20" i="58"/>
  <c r="AF19" i="58"/>
  <c r="AE19" i="58"/>
  <c r="AD19" i="58"/>
  <c r="W23" i="58" s="1"/>
  <c r="Y19" i="58"/>
  <c r="X19" i="58"/>
  <c r="W19" i="58"/>
  <c r="AF18" i="58"/>
  <c r="AE18" i="58"/>
  <c r="AD18" i="58"/>
  <c r="Y18" i="58"/>
  <c r="X18" i="58"/>
  <c r="W18" i="58"/>
  <c r="AF17" i="58"/>
  <c r="AE17" i="58"/>
  <c r="AD17" i="58"/>
  <c r="Y17" i="58"/>
  <c r="Z17" i="58" s="1"/>
  <c r="X17" i="58"/>
  <c r="W17" i="58"/>
  <c r="AF16" i="58"/>
  <c r="AF15" i="58" s="1"/>
  <c r="AE16" i="58"/>
  <c r="AG16" i="58" s="1"/>
  <c r="AD16" i="58"/>
  <c r="AD15" i="58" s="1"/>
  <c r="Y16" i="58"/>
  <c r="X16" i="58"/>
  <c r="W16" i="58"/>
  <c r="Y15" i="58"/>
  <c r="Z15" i="58" s="1"/>
  <c r="X15" i="58"/>
  <c r="W15" i="58"/>
  <c r="Y14" i="58"/>
  <c r="X14" i="58"/>
  <c r="W14" i="58"/>
  <c r="Y13" i="58"/>
  <c r="Z13" i="58" s="1"/>
  <c r="X13" i="58"/>
  <c r="W13" i="58"/>
  <c r="Y12" i="58"/>
  <c r="X12" i="58"/>
  <c r="W12" i="58"/>
  <c r="Y11" i="58"/>
  <c r="X11" i="58"/>
  <c r="W11" i="58"/>
  <c r="Y10" i="58"/>
  <c r="X10" i="58"/>
  <c r="W10" i="58"/>
  <c r="Y9" i="58"/>
  <c r="Z9" i="58" s="1"/>
  <c r="X9" i="58"/>
  <c r="W9" i="58"/>
  <c r="Y8" i="58"/>
  <c r="X8" i="58"/>
  <c r="W8" i="58"/>
  <c r="AF7" i="58"/>
  <c r="AE7" i="58"/>
  <c r="AD7" i="58"/>
  <c r="Y7" i="58"/>
  <c r="Z7" i="58" s="1"/>
  <c r="X7" i="58"/>
  <c r="W7" i="58"/>
  <c r="AD6" i="58"/>
  <c r="Y6" i="58"/>
  <c r="Z6" i="58" s="1"/>
  <c r="X6" i="58"/>
  <c r="W6" i="58"/>
  <c r="AF5" i="58"/>
  <c r="AE5" i="58"/>
  <c r="AG5" i="58" s="1"/>
  <c r="Y5" i="58"/>
  <c r="Z5" i="58" s="1"/>
  <c r="X5" i="58"/>
  <c r="W5" i="58"/>
  <c r="AF4" i="58"/>
  <c r="AE4" i="58"/>
  <c r="AG4" i="58" s="1"/>
  <c r="Y4" i="58"/>
  <c r="Z4" i="58" s="1"/>
  <c r="X4" i="58"/>
  <c r="W4" i="58"/>
  <c r="AG50" i="59" l="1"/>
  <c r="AG24" i="59"/>
  <c r="Z22" i="59"/>
  <c r="Z14" i="58"/>
  <c r="Z19" i="58"/>
  <c r="Z30" i="58"/>
  <c r="Z39" i="58"/>
  <c r="Z46" i="58"/>
  <c r="Z50" i="58"/>
  <c r="Z8" i="58"/>
  <c r="Z24" i="58"/>
  <c r="Z32" i="58"/>
  <c r="Z36" i="58"/>
  <c r="AG37" i="58"/>
  <c r="Z42" i="58"/>
  <c r="Z10" i="58"/>
  <c r="Z12" i="58"/>
  <c r="Z18" i="58"/>
  <c r="AG19" i="58"/>
  <c r="Z27" i="58"/>
  <c r="Y23" i="58"/>
  <c r="X25" i="58"/>
  <c r="AD50" i="58"/>
  <c r="W28" i="58" s="1"/>
  <c r="AF6" i="58"/>
  <c r="AG18" i="58"/>
  <c r="Z25" i="58"/>
  <c r="AG35" i="58"/>
  <c r="AG38" i="58" s="1"/>
  <c r="Z38" i="58"/>
  <c r="AF50" i="58"/>
  <c r="Y28" i="58" s="1"/>
  <c r="Z11" i="58"/>
  <c r="Z16" i="58"/>
  <c r="AG17" i="58"/>
  <c r="Z20" i="58"/>
  <c r="AG21" i="58"/>
  <c r="AG48" i="58"/>
  <c r="AG50" i="58" s="1"/>
  <c r="AD24" i="58"/>
  <c r="W22" i="58"/>
  <c r="AF24" i="58"/>
  <c r="Y22" i="58"/>
  <c r="Z23" i="58"/>
  <c r="AG6" i="58"/>
  <c r="X23" i="58"/>
  <c r="AE6" i="58"/>
  <c r="AE38" i="58"/>
  <c r="AE50" i="58"/>
  <c r="X28" i="58" s="1"/>
  <c r="Z28" i="58" s="1"/>
  <c r="AE15" i="58"/>
  <c r="AG10" i="57"/>
  <c r="Y52" i="57"/>
  <c r="X52" i="57"/>
  <c r="W52" i="57"/>
  <c r="Y51" i="57"/>
  <c r="X51" i="57"/>
  <c r="W51" i="57"/>
  <c r="Y50" i="57"/>
  <c r="Z50" i="57" s="1"/>
  <c r="X50" i="57"/>
  <c r="W50" i="57"/>
  <c r="AF49" i="57"/>
  <c r="AE49" i="57"/>
  <c r="AD49" i="57"/>
  <c r="Y49" i="57"/>
  <c r="X49" i="57"/>
  <c r="W49" i="57"/>
  <c r="AF48" i="57"/>
  <c r="AE48" i="57"/>
  <c r="AD48" i="57"/>
  <c r="Y48" i="57"/>
  <c r="X48" i="57"/>
  <c r="W48" i="57"/>
  <c r="AF47" i="57"/>
  <c r="AE47" i="57"/>
  <c r="AD47" i="57"/>
  <c r="Y47" i="57"/>
  <c r="X47" i="57"/>
  <c r="W47" i="57"/>
  <c r="AF46" i="57"/>
  <c r="AE46" i="57"/>
  <c r="AG46" i="57" s="1"/>
  <c r="AD46" i="57"/>
  <c r="Y46" i="57"/>
  <c r="Z46" i="57" s="1"/>
  <c r="X46" i="57"/>
  <c r="W46" i="57"/>
  <c r="AF45" i="57"/>
  <c r="AE45" i="57"/>
  <c r="AD45" i="57"/>
  <c r="Y45" i="57"/>
  <c r="X45" i="57"/>
  <c r="W45" i="57"/>
  <c r="Y44" i="57"/>
  <c r="Z44" i="57" s="1"/>
  <c r="X44" i="57"/>
  <c r="W44" i="57"/>
  <c r="Y43" i="57"/>
  <c r="X43" i="57"/>
  <c r="W43" i="57"/>
  <c r="Y42" i="57"/>
  <c r="Z42" i="57" s="1"/>
  <c r="X42" i="57"/>
  <c r="W42" i="57"/>
  <c r="Y41" i="57"/>
  <c r="X41" i="57"/>
  <c r="W41" i="57"/>
  <c r="Y40" i="57"/>
  <c r="X40" i="57"/>
  <c r="W40" i="57"/>
  <c r="Y39" i="57"/>
  <c r="Z39" i="57" s="1"/>
  <c r="X39" i="57"/>
  <c r="W39" i="57"/>
  <c r="Y38" i="57"/>
  <c r="Z38" i="57" s="1"/>
  <c r="X38" i="57"/>
  <c r="W38" i="57"/>
  <c r="AF37" i="57"/>
  <c r="Y26" i="57" s="1"/>
  <c r="AE37" i="57"/>
  <c r="AG37" i="57" s="1"/>
  <c r="AD37" i="57"/>
  <c r="Y37" i="57"/>
  <c r="Z37" i="57" s="1"/>
  <c r="X37" i="57"/>
  <c r="W37" i="57"/>
  <c r="AF36" i="57"/>
  <c r="AE36" i="57"/>
  <c r="AG36" i="57" s="1"/>
  <c r="AD36" i="57"/>
  <c r="W26" i="57" s="1"/>
  <c r="Y36" i="57"/>
  <c r="Z36" i="57" s="1"/>
  <c r="X36" i="57"/>
  <c r="W36" i="57"/>
  <c r="AF35" i="57"/>
  <c r="AE35" i="57"/>
  <c r="AG35" i="57" s="1"/>
  <c r="AD35" i="57"/>
  <c r="Y35" i="57"/>
  <c r="X35" i="57"/>
  <c r="W35" i="57"/>
  <c r="AF34" i="57"/>
  <c r="AE34" i="57"/>
  <c r="AD34" i="57"/>
  <c r="Y34" i="57"/>
  <c r="Z34" i="57" s="1"/>
  <c r="X34" i="57"/>
  <c r="W34" i="57"/>
  <c r="AF33" i="57"/>
  <c r="Y25" i="57" s="1"/>
  <c r="AE33" i="57"/>
  <c r="AG33" i="57" s="1"/>
  <c r="AD33" i="57"/>
  <c r="W25" i="57" s="1"/>
  <c r="Y33" i="57"/>
  <c r="Z33" i="57" s="1"/>
  <c r="X33" i="57"/>
  <c r="W33" i="57"/>
  <c r="AF32" i="57"/>
  <c r="AE32" i="57"/>
  <c r="AG32" i="57" s="1"/>
  <c r="AD32" i="57"/>
  <c r="Y32" i="57"/>
  <c r="Z32" i="57" s="1"/>
  <c r="X32" i="57"/>
  <c r="W32" i="57"/>
  <c r="AF31" i="57"/>
  <c r="AE31" i="57"/>
  <c r="AG31" i="57" s="1"/>
  <c r="AD31" i="57"/>
  <c r="Y31" i="57"/>
  <c r="X31" i="57"/>
  <c r="W31" i="57"/>
  <c r="Y30" i="57"/>
  <c r="Z30" i="57" s="1"/>
  <c r="X30" i="57"/>
  <c r="W30" i="57"/>
  <c r="Y29" i="57"/>
  <c r="Z29" i="57" s="1"/>
  <c r="X29" i="57"/>
  <c r="W29" i="57"/>
  <c r="Y27" i="57"/>
  <c r="X27" i="57"/>
  <c r="W27" i="57"/>
  <c r="Y24" i="57"/>
  <c r="W24" i="57"/>
  <c r="AF23" i="57"/>
  <c r="AE23" i="57"/>
  <c r="AD23" i="57"/>
  <c r="AF22" i="57"/>
  <c r="AE22" i="57"/>
  <c r="AG22" i="57" s="1"/>
  <c r="AD22" i="57"/>
  <c r="AF21" i="57"/>
  <c r="AE21" i="57"/>
  <c r="AD21" i="57"/>
  <c r="Y21" i="57"/>
  <c r="X21" i="57"/>
  <c r="W21" i="57"/>
  <c r="AF20" i="57"/>
  <c r="AE20" i="57"/>
  <c r="AG20" i="57" s="1"/>
  <c r="AD20" i="57"/>
  <c r="Y20" i="57"/>
  <c r="Z20" i="57" s="1"/>
  <c r="X20" i="57"/>
  <c r="W20" i="57"/>
  <c r="AF19" i="57"/>
  <c r="AE19" i="57"/>
  <c r="AD19" i="57"/>
  <c r="W23" i="57" s="1"/>
  <c r="Y19" i="57"/>
  <c r="X19" i="57"/>
  <c r="W19" i="57"/>
  <c r="AF18" i="57"/>
  <c r="AE18" i="57"/>
  <c r="AD18" i="57"/>
  <c r="Y18" i="57"/>
  <c r="X18" i="57"/>
  <c r="W18" i="57"/>
  <c r="AF17" i="57"/>
  <c r="AE17" i="57"/>
  <c r="AD17" i="57"/>
  <c r="Y17" i="57"/>
  <c r="X17" i="57"/>
  <c r="W17" i="57"/>
  <c r="AF16" i="57"/>
  <c r="AF15" i="57" s="1"/>
  <c r="AE16" i="57"/>
  <c r="AG16" i="57" s="1"/>
  <c r="AD16" i="57"/>
  <c r="AD15" i="57" s="1"/>
  <c r="AD24" i="57" s="1"/>
  <c r="Y16" i="57"/>
  <c r="Z16" i="57" s="1"/>
  <c r="X16" i="57"/>
  <c r="W16" i="57"/>
  <c r="Y15" i="57"/>
  <c r="X15" i="57"/>
  <c r="W15" i="57"/>
  <c r="Y14" i="57"/>
  <c r="Z14" i="57" s="1"/>
  <c r="X14" i="57"/>
  <c r="W14" i="57"/>
  <c r="Y13" i="57"/>
  <c r="X13" i="57"/>
  <c r="W13" i="57"/>
  <c r="Y12" i="57"/>
  <c r="X12" i="57"/>
  <c r="W12" i="57"/>
  <c r="AG11" i="57"/>
  <c r="Y11" i="57"/>
  <c r="Z11" i="57" s="1"/>
  <c r="X11" i="57"/>
  <c r="W11" i="57"/>
  <c r="Y10" i="57"/>
  <c r="Z10" i="57" s="1"/>
  <c r="X10" i="57"/>
  <c r="W10" i="57"/>
  <c r="AG9" i="57"/>
  <c r="Y9" i="57"/>
  <c r="Z9" i="57" s="1"/>
  <c r="X9" i="57"/>
  <c r="W9" i="57"/>
  <c r="AG8" i="57"/>
  <c r="Y8" i="57"/>
  <c r="Z8" i="57" s="1"/>
  <c r="X8" i="57"/>
  <c r="W8" i="57"/>
  <c r="AF7" i="57"/>
  <c r="AE7" i="57"/>
  <c r="AD7" i="57"/>
  <c r="Y7" i="57"/>
  <c r="X7" i="57"/>
  <c r="W7" i="57"/>
  <c r="AD6" i="57"/>
  <c r="Y6" i="57"/>
  <c r="Z6" i="57" s="1"/>
  <c r="X6" i="57"/>
  <c r="W6" i="57"/>
  <c r="AF5" i="57"/>
  <c r="AE5" i="57"/>
  <c r="AG5" i="57" s="1"/>
  <c r="Y5" i="57"/>
  <c r="Z5" i="57" s="1"/>
  <c r="X5" i="57"/>
  <c r="W5" i="57"/>
  <c r="AF4" i="57"/>
  <c r="AG4" i="57" s="1"/>
  <c r="AE4" i="57"/>
  <c r="Y4" i="57"/>
  <c r="X4" i="57"/>
  <c r="W4" i="57"/>
  <c r="AG15" i="58" l="1"/>
  <c r="AG24" i="58" s="1"/>
  <c r="AE24" i="58"/>
  <c r="X22" i="58"/>
  <c r="Z22" i="58" s="1"/>
  <c r="AG7" i="57"/>
  <c r="AG23" i="57"/>
  <c r="AG34" i="57"/>
  <c r="AG17" i="57"/>
  <c r="AG21" i="57"/>
  <c r="AG47" i="57"/>
  <c r="AG50" i="57" s="1"/>
  <c r="Z31" i="57"/>
  <c r="Z35" i="57"/>
  <c r="Z40" i="57"/>
  <c r="AD50" i="57"/>
  <c r="W28" i="57" s="1"/>
  <c r="Z51" i="57"/>
  <c r="AF6" i="57"/>
  <c r="Z15" i="57"/>
  <c r="Z18" i="57"/>
  <c r="AG19" i="57"/>
  <c r="AD38" i="57"/>
  <c r="Z43" i="57"/>
  <c r="AG45" i="57"/>
  <c r="Z48" i="57"/>
  <c r="AG49" i="57"/>
  <c r="Z7" i="57"/>
  <c r="Z12" i="57"/>
  <c r="Y23" i="57"/>
  <c r="Z23" i="57" s="1"/>
  <c r="AG38" i="57"/>
  <c r="AF50" i="57"/>
  <c r="Y28" i="57" s="1"/>
  <c r="Z19" i="57"/>
  <c r="Z27" i="57"/>
  <c r="Z45" i="57"/>
  <c r="Z49" i="57"/>
  <c r="Z4" i="57"/>
  <c r="Z13" i="57"/>
  <c r="Z17" i="57"/>
  <c r="AG18" i="57"/>
  <c r="Z21" i="57"/>
  <c r="X26" i="57"/>
  <c r="Z26" i="57" s="1"/>
  <c r="AF38" i="57"/>
  <c r="Z41" i="57"/>
  <c r="Z47" i="57"/>
  <c r="AG48" i="57"/>
  <c r="Z52" i="57"/>
  <c r="AF24" i="57"/>
  <c r="Y22" i="57"/>
  <c r="AG6" i="57"/>
  <c r="W22" i="57"/>
  <c r="X24" i="57"/>
  <c r="Z24" i="57" s="1"/>
  <c r="AE6" i="57"/>
  <c r="X23" i="57"/>
  <c r="X25" i="57"/>
  <c r="Z25" i="57" s="1"/>
  <c r="AE15" i="57"/>
  <c r="AE38" i="57"/>
  <c r="AE50" i="57"/>
  <c r="X28" i="57" s="1"/>
  <c r="Z28" i="57" s="1"/>
  <c r="AG10" i="56"/>
  <c r="Y52" i="56"/>
  <c r="Z52" i="56" s="1"/>
  <c r="X52" i="56"/>
  <c r="W52" i="56"/>
  <c r="Y51" i="56"/>
  <c r="X51" i="56"/>
  <c r="W51" i="56"/>
  <c r="Y50" i="56"/>
  <c r="Z50" i="56" s="1"/>
  <c r="X50" i="56"/>
  <c r="W50" i="56"/>
  <c r="AF49" i="56"/>
  <c r="AE49" i="56"/>
  <c r="AG49" i="56" s="1"/>
  <c r="AD49" i="56"/>
  <c r="Y49" i="56"/>
  <c r="Z49" i="56" s="1"/>
  <c r="X49" i="56"/>
  <c r="W49" i="56"/>
  <c r="AF48" i="56"/>
  <c r="AE48" i="56"/>
  <c r="AG48" i="56" s="1"/>
  <c r="AD48" i="56"/>
  <c r="Y48" i="56"/>
  <c r="X48" i="56"/>
  <c r="W48" i="56"/>
  <c r="AF47" i="56"/>
  <c r="AE47" i="56"/>
  <c r="AG47" i="56" s="1"/>
  <c r="AD47" i="56"/>
  <c r="Y47" i="56"/>
  <c r="Z47" i="56" s="1"/>
  <c r="X47" i="56"/>
  <c r="W47" i="56"/>
  <c r="AF46" i="56"/>
  <c r="AE46" i="56"/>
  <c r="AG46" i="56" s="1"/>
  <c r="AD46" i="56"/>
  <c r="Y46" i="56"/>
  <c r="Z46" i="56" s="1"/>
  <c r="X46" i="56"/>
  <c r="W46" i="56"/>
  <c r="AF45" i="56"/>
  <c r="AF50" i="56" s="1"/>
  <c r="Y28" i="56" s="1"/>
  <c r="AE45" i="56"/>
  <c r="AG45" i="56" s="1"/>
  <c r="AD45" i="56"/>
  <c r="AD50" i="56" s="1"/>
  <c r="W28" i="56" s="1"/>
  <c r="Y45" i="56"/>
  <c r="Z45" i="56" s="1"/>
  <c r="X45" i="56"/>
  <c r="W45" i="56"/>
  <c r="Y44" i="56"/>
  <c r="X44" i="56"/>
  <c r="W44" i="56"/>
  <c r="Y43" i="56"/>
  <c r="Z43" i="56" s="1"/>
  <c r="X43" i="56"/>
  <c r="W43" i="56"/>
  <c r="Y42" i="56"/>
  <c r="X42" i="56"/>
  <c r="W42" i="56"/>
  <c r="Y41" i="56"/>
  <c r="X41" i="56"/>
  <c r="W41" i="56"/>
  <c r="Y40" i="56"/>
  <c r="X40" i="56"/>
  <c r="W40" i="56"/>
  <c r="Y39" i="56"/>
  <c r="Z39" i="56" s="1"/>
  <c r="X39" i="56"/>
  <c r="W39" i="56"/>
  <c r="Y38" i="56"/>
  <c r="X38" i="56"/>
  <c r="W38" i="56"/>
  <c r="AF37" i="56"/>
  <c r="Y26" i="56" s="1"/>
  <c r="Z26" i="56" s="1"/>
  <c r="AE37" i="56"/>
  <c r="AD37" i="56"/>
  <c r="Y37" i="56"/>
  <c r="X37" i="56"/>
  <c r="W37" i="56"/>
  <c r="AF36" i="56"/>
  <c r="AE36" i="56"/>
  <c r="AD36" i="56"/>
  <c r="W26" i="56" s="1"/>
  <c r="Y36" i="56"/>
  <c r="X36" i="56"/>
  <c r="W36" i="56"/>
  <c r="AF35" i="56"/>
  <c r="AE35" i="56"/>
  <c r="AG35" i="56" s="1"/>
  <c r="AD35" i="56"/>
  <c r="Y35" i="56"/>
  <c r="X35" i="56"/>
  <c r="W35" i="56"/>
  <c r="AF34" i="56"/>
  <c r="AE34" i="56"/>
  <c r="AD34" i="56"/>
  <c r="Y34" i="56"/>
  <c r="Z34" i="56" s="1"/>
  <c r="X34" i="56"/>
  <c r="W34" i="56"/>
  <c r="AF33" i="56"/>
  <c r="Y25" i="56" s="1"/>
  <c r="Z25" i="56" s="1"/>
  <c r="AE33" i="56"/>
  <c r="AD33" i="56"/>
  <c r="W25" i="56" s="1"/>
  <c r="Y33" i="56"/>
  <c r="X33" i="56"/>
  <c r="W33" i="56"/>
  <c r="AF32" i="56"/>
  <c r="AE32" i="56"/>
  <c r="AG32" i="56" s="1"/>
  <c r="AD32" i="56"/>
  <c r="Y32" i="56"/>
  <c r="X32" i="56"/>
  <c r="W32" i="56"/>
  <c r="AF31" i="56"/>
  <c r="AE31" i="56"/>
  <c r="AG31" i="56" s="1"/>
  <c r="AD31" i="56"/>
  <c r="Y31" i="56"/>
  <c r="X31" i="56"/>
  <c r="W31" i="56"/>
  <c r="Y30" i="56"/>
  <c r="Z30" i="56" s="1"/>
  <c r="X30" i="56"/>
  <c r="W30" i="56"/>
  <c r="Y29" i="56"/>
  <c r="Z29" i="56" s="1"/>
  <c r="X29" i="56"/>
  <c r="W29" i="56"/>
  <c r="Y27" i="56"/>
  <c r="Z27" i="56" s="1"/>
  <c r="X27" i="56"/>
  <c r="W27" i="56"/>
  <c r="X26" i="56"/>
  <c r="X25" i="56"/>
  <c r="Y24" i="56"/>
  <c r="Z24" i="56" s="1"/>
  <c r="X24" i="56"/>
  <c r="AF23" i="56"/>
  <c r="AE23" i="56"/>
  <c r="AD23" i="56"/>
  <c r="AF22" i="56"/>
  <c r="AE22" i="56"/>
  <c r="AG22" i="56" s="1"/>
  <c r="AD22" i="56"/>
  <c r="AF21" i="56"/>
  <c r="AE21" i="56"/>
  <c r="AG21" i="56" s="1"/>
  <c r="AD21" i="56"/>
  <c r="Y21" i="56"/>
  <c r="X21" i="56"/>
  <c r="W21" i="56"/>
  <c r="AF20" i="56"/>
  <c r="AE20" i="56"/>
  <c r="AG20" i="56" s="1"/>
  <c r="AD20" i="56"/>
  <c r="Y20" i="56"/>
  <c r="Z20" i="56" s="1"/>
  <c r="X20" i="56"/>
  <c r="W20" i="56"/>
  <c r="AF19" i="56"/>
  <c r="AE19" i="56"/>
  <c r="AD19" i="56"/>
  <c r="Y19" i="56"/>
  <c r="Z19" i="56" s="1"/>
  <c r="X19" i="56"/>
  <c r="W19" i="56"/>
  <c r="AF18" i="56"/>
  <c r="AE18" i="56"/>
  <c r="AG18" i="56" s="1"/>
  <c r="AD18" i="56"/>
  <c r="Y18" i="56"/>
  <c r="X18" i="56"/>
  <c r="W18" i="56"/>
  <c r="AF17" i="56"/>
  <c r="AE17" i="56"/>
  <c r="AG17" i="56" s="1"/>
  <c r="AD17" i="56"/>
  <c r="Y17" i="56"/>
  <c r="X17" i="56"/>
  <c r="W17" i="56"/>
  <c r="AF16" i="56"/>
  <c r="AE16" i="56"/>
  <c r="AG16" i="56" s="1"/>
  <c r="AD16" i="56"/>
  <c r="AD15" i="56" s="1"/>
  <c r="Y16" i="56"/>
  <c r="Z16" i="56" s="1"/>
  <c r="X16" i="56"/>
  <c r="W16" i="56"/>
  <c r="AF15" i="56"/>
  <c r="Y15" i="56"/>
  <c r="X15" i="56"/>
  <c r="W15" i="56"/>
  <c r="Y14" i="56"/>
  <c r="X14" i="56"/>
  <c r="W14" i="56"/>
  <c r="Y13" i="56"/>
  <c r="X13" i="56"/>
  <c r="W13" i="56"/>
  <c r="Y12" i="56"/>
  <c r="X12" i="56"/>
  <c r="W12" i="56"/>
  <c r="AG11" i="56"/>
  <c r="Y11" i="56"/>
  <c r="X11" i="56"/>
  <c r="W11" i="56"/>
  <c r="Y10" i="56"/>
  <c r="X10" i="56"/>
  <c r="W10" i="56"/>
  <c r="AG9" i="56"/>
  <c r="Y9" i="56"/>
  <c r="Z9" i="56" s="1"/>
  <c r="X9" i="56"/>
  <c r="W9" i="56"/>
  <c r="AG8" i="56"/>
  <c r="Y8" i="56"/>
  <c r="Z8" i="56" s="1"/>
  <c r="X8" i="56"/>
  <c r="W8" i="56"/>
  <c r="AF7" i="56"/>
  <c r="AE7" i="56"/>
  <c r="AD7" i="56"/>
  <c r="Y7" i="56"/>
  <c r="X7" i="56"/>
  <c r="W7" i="56"/>
  <c r="AD6" i="56"/>
  <c r="Y6" i="56"/>
  <c r="Z6" i="56" s="1"/>
  <c r="X6" i="56"/>
  <c r="W6" i="56"/>
  <c r="AF5" i="56"/>
  <c r="AF6" i="56" s="1"/>
  <c r="AE5" i="56"/>
  <c r="Y5" i="56"/>
  <c r="Z5" i="56" s="1"/>
  <c r="X5" i="56"/>
  <c r="W5" i="56"/>
  <c r="AF4" i="56"/>
  <c r="AE4" i="56"/>
  <c r="AG4" i="56" s="1"/>
  <c r="Y4" i="56"/>
  <c r="Z4" i="56" s="1"/>
  <c r="X4" i="56"/>
  <c r="W4" i="56"/>
  <c r="AG15" i="57" l="1"/>
  <c r="AG24" i="57" s="1"/>
  <c r="X22" i="57"/>
  <c r="AE24" i="57"/>
  <c r="Z22" i="57"/>
  <c r="AG7" i="56"/>
  <c r="AG6" i="56"/>
  <c r="Z14" i="56"/>
  <c r="Z32" i="56"/>
  <c r="AG33" i="56"/>
  <c r="Z36" i="56"/>
  <c r="AG37" i="56"/>
  <c r="Z42" i="56"/>
  <c r="Z10" i="56"/>
  <c r="Z12" i="56"/>
  <c r="W23" i="56"/>
  <c r="Z31" i="56"/>
  <c r="Z35" i="56"/>
  <c r="AG36" i="56"/>
  <c r="Z40" i="56"/>
  <c r="Z51" i="56"/>
  <c r="AG5" i="56"/>
  <c r="Z7" i="56"/>
  <c r="Z15" i="56"/>
  <c r="Z18" i="56"/>
  <c r="AG19" i="56"/>
  <c r="AD38" i="56"/>
  <c r="Z48" i="56"/>
  <c r="AF24" i="56"/>
  <c r="Y23" i="56"/>
  <c r="X23" i="56"/>
  <c r="Z38" i="56"/>
  <c r="Z13" i="56"/>
  <c r="Z17" i="56"/>
  <c r="Z21" i="56"/>
  <c r="AF38" i="56"/>
  <c r="Z41" i="56"/>
  <c r="Z11" i="56"/>
  <c r="AG23" i="56"/>
  <c r="Z33" i="56"/>
  <c r="AG34" i="56"/>
  <c r="Z37" i="56"/>
  <c r="Z44" i="56"/>
  <c r="AD24" i="56"/>
  <c r="W22" i="56"/>
  <c r="AG50" i="56"/>
  <c r="AG38" i="56"/>
  <c r="W24" i="56"/>
  <c r="Y22" i="56"/>
  <c r="AE6" i="56"/>
  <c r="AE38" i="56"/>
  <c r="AE50" i="56"/>
  <c r="X28" i="56" s="1"/>
  <c r="Z28" i="56" s="1"/>
  <c r="AE15" i="56"/>
  <c r="Y52" i="54"/>
  <c r="X52" i="54"/>
  <c r="W52" i="54"/>
  <c r="Y51" i="54"/>
  <c r="Z51" i="54" s="1"/>
  <c r="X51" i="54"/>
  <c r="W51" i="54"/>
  <c r="Y50" i="54"/>
  <c r="X50" i="54"/>
  <c r="W50" i="54"/>
  <c r="AF49" i="54"/>
  <c r="AE49" i="54"/>
  <c r="AD49" i="54"/>
  <c r="Y49" i="54"/>
  <c r="X49" i="54"/>
  <c r="W49" i="54"/>
  <c r="AF48" i="54"/>
  <c r="AE48" i="54"/>
  <c r="AD48" i="54"/>
  <c r="Y48" i="54"/>
  <c r="X48" i="54"/>
  <c r="W48" i="54"/>
  <c r="AF47" i="54"/>
  <c r="AE47" i="54"/>
  <c r="AD47" i="54"/>
  <c r="Y47" i="54"/>
  <c r="X47" i="54"/>
  <c r="W47" i="54"/>
  <c r="AF46" i="54"/>
  <c r="AE46" i="54"/>
  <c r="AD46" i="54"/>
  <c r="Y46" i="54"/>
  <c r="X46" i="54"/>
  <c r="W46" i="54"/>
  <c r="AF45" i="54"/>
  <c r="AE45" i="54"/>
  <c r="AD45" i="54"/>
  <c r="Y45" i="54"/>
  <c r="X45" i="54"/>
  <c r="W45" i="54"/>
  <c r="Y44" i="54"/>
  <c r="X44" i="54"/>
  <c r="W44" i="54"/>
  <c r="Y43" i="54"/>
  <c r="X43" i="54"/>
  <c r="W43" i="54"/>
  <c r="Y42" i="54"/>
  <c r="Z42" i="54" s="1"/>
  <c r="X42" i="54"/>
  <c r="W42" i="54"/>
  <c r="Y41" i="54"/>
  <c r="X41" i="54"/>
  <c r="W41" i="54"/>
  <c r="Y40" i="54"/>
  <c r="Z40" i="54" s="1"/>
  <c r="X40" i="54"/>
  <c r="W40" i="54"/>
  <c r="Y39" i="54"/>
  <c r="X39" i="54"/>
  <c r="W39" i="54"/>
  <c r="Y38" i="54"/>
  <c r="Z38" i="54" s="1"/>
  <c r="X38" i="54"/>
  <c r="W38" i="54"/>
  <c r="AF37" i="54"/>
  <c r="AE37" i="54"/>
  <c r="AG37" i="54" s="1"/>
  <c r="AD37" i="54"/>
  <c r="Y37" i="54"/>
  <c r="Z37" i="54" s="1"/>
  <c r="X37" i="54"/>
  <c r="W37" i="54"/>
  <c r="AF36" i="54"/>
  <c r="AE36" i="54"/>
  <c r="AG36" i="54" s="1"/>
  <c r="AD36" i="54"/>
  <c r="Y36" i="54"/>
  <c r="Z36" i="54" s="1"/>
  <c r="X36" i="54"/>
  <c r="W36" i="54"/>
  <c r="AF35" i="54"/>
  <c r="AE35" i="54"/>
  <c r="AG35" i="54" s="1"/>
  <c r="AD35" i="54"/>
  <c r="Y35" i="54"/>
  <c r="Z35" i="54" s="1"/>
  <c r="X35" i="54"/>
  <c r="W35" i="54"/>
  <c r="AF34" i="54"/>
  <c r="AE34" i="54"/>
  <c r="AG34" i="54" s="1"/>
  <c r="AD34" i="54"/>
  <c r="Y34" i="54"/>
  <c r="Z34" i="54" s="1"/>
  <c r="X34" i="54"/>
  <c r="W34" i="54"/>
  <c r="AF33" i="54"/>
  <c r="AE33" i="54"/>
  <c r="AG33" i="54" s="1"/>
  <c r="AD33" i="54"/>
  <c r="Y33" i="54"/>
  <c r="Z33" i="54" s="1"/>
  <c r="X33" i="54"/>
  <c r="W33" i="54"/>
  <c r="AF32" i="54"/>
  <c r="AE32" i="54"/>
  <c r="AG32" i="54" s="1"/>
  <c r="AD32" i="54"/>
  <c r="Y32" i="54"/>
  <c r="Z32" i="54" s="1"/>
  <c r="X32" i="54"/>
  <c r="W32" i="54"/>
  <c r="AF31" i="54"/>
  <c r="AF38" i="54" s="1"/>
  <c r="AE31" i="54"/>
  <c r="AG31" i="54" s="1"/>
  <c r="AD31" i="54"/>
  <c r="Y31" i="54"/>
  <c r="Z31" i="54" s="1"/>
  <c r="X31" i="54"/>
  <c r="W31" i="54"/>
  <c r="Y30" i="54"/>
  <c r="X30" i="54"/>
  <c r="W30" i="54"/>
  <c r="Y29" i="54"/>
  <c r="Z29" i="54" s="1"/>
  <c r="X29" i="54"/>
  <c r="W29" i="54"/>
  <c r="Y27" i="54"/>
  <c r="X27" i="54"/>
  <c r="W27" i="54"/>
  <c r="Y26" i="54"/>
  <c r="Y25" i="54"/>
  <c r="AF23" i="54"/>
  <c r="AE23" i="54"/>
  <c r="AD23" i="54"/>
  <c r="AF22" i="54"/>
  <c r="AE22" i="54"/>
  <c r="AD22" i="54"/>
  <c r="AF21" i="54"/>
  <c r="AE21" i="54"/>
  <c r="AD21" i="54"/>
  <c r="Y21" i="54"/>
  <c r="X21" i="54"/>
  <c r="W21" i="54"/>
  <c r="AF20" i="54"/>
  <c r="AE20" i="54"/>
  <c r="AD20" i="54"/>
  <c r="Y20" i="54"/>
  <c r="X20" i="54"/>
  <c r="W20" i="54"/>
  <c r="AF19" i="54"/>
  <c r="AE19" i="54"/>
  <c r="AD19" i="54"/>
  <c r="Y19" i="54"/>
  <c r="X19" i="54"/>
  <c r="W19" i="54"/>
  <c r="AF18" i="54"/>
  <c r="AE18" i="54"/>
  <c r="AD18" i="54"/>
  <c r="Y18" i="54"/>
  <c r="X18" i="54"/>
  <c r="W18" i="54"/>
  <c r="AF17" i="54"/>
  <c r="AE17" i="54"/>
  <c r="AD17" i="54"/>
  <c r="Y17" i="54"/>
  <c r="X17" i="54"/>
  <c r="W17" i="54"/>
  <c r="AF16" i="54"/>
  <c r="AF15" i="54" s="1"/>
  <c r="AE16" i="54"/>
  <c r="AD16" i="54"/>
  <c r="AD15" i="54" s="1"/>
  <c r="Y16" i="54"/>
  <c r="X16" i="54"/>
  <c r="W16" i="54"/>
  <c r="Y15" i="54"/>
  <c r="X15" i="54"/>
  <c r="W15" i="54"/>
  <c r="Y14" i="54"/>
  <c r="X14" i="54"/>
  <c r="W14" i="54"/>
  <c r="Y13" i="54"/>
  <c r="X13" i="54"/>
  <c r="W13" i="54"/>
  <c r="Y12" i="54"/>
  <c r="X12" i="54"/>
  <c r="W12" i="54"/>
  <c r="AG11" i="54"/>
  <c r="Y11" i="54"/>
  <c r="X11" i="54"/>
  <c r="W11" i="54"/>
  <c r="AG10" i="54"/>
  <c r="Y10" i="54"/>
  <c r="X10" i="54"/>
  <c r="W10" i="54"/>
  <c r="AG9" i="54"/>
  <c r="Y9" i="54"/>
  <c r="X9" i="54"/>
  <c r="Z9" i="54" s="1"/>
  <c r="W9" i="54"/>
  <c r="AG8" i="54"/>
  <c r="Y8" i="54"/>
  <c r="X8" i="54"/>
  <c r="W8" i="54"/>
  <c r="AF7" i="54"/>
  <c r="AE7" i="54"/>
  <c r="AD7" i="54"/>
  <c r="Y7" i="54"/>
  <c r="X7" i="54"/>
  <c r="W7" i="54"/>
  <c r="AD6" i="54"/>
  <c r="Y6" i="54"/>
  <c r="X6" i="54"/>
  <c r="W6" i="54"/>
  <c r="AF5" i="54"/>
  <c r="AF6" i="54" s="1"/>
  <c r="AE5" i="54"/>
  <c r="Y5" i="54"/>
  <c r="Z5" i="54" s="1"/>
  <c r="X5" i="54"/>
  <c r="W5" i="54"/>
  <c r="AF4" i="54"/>
  <c r="AE4" i="54"/>
  <c r="AG4" i="54" s="1"/>
  <c r="Y4" i="54"/>
  <c r="X4" i="54"/>
  <c r="W4" i="54"/>
  <c r="Z23" i="56" l="1"/>
  <c r="AG15" i="56"/>
  <c r="AG24" i="56" s="1"/>
  <c r="AE24" i="56"/>
  <c r="X22" i="56"/>
  <c r="Z22" i="56" s="1"/>
  <c r="Z44" i="54"/>
  <c r="Z14" i="54"/>
  <c r="AG16" i="54"/>
  <c r="Z19" i="54"/>
  <c r="AG20" i="54"/>
  <c r="Z10" i="54"/>
  <c r="Z12" i="54"/>
  <c r="Z18" i="54"/>
  <c r="AG19" i="54"/>
  <c r="AG5" i="54"/>
  <c r="AG18" i="54"/>
  <c r="Z21" i="54"/>
  <c r="AF50" i="54"/>
  <c r="Y28" i="54" s="1"/>
  <c r="AG6" i="54"/>
  <c r="Z11" i="54"/>
  <c r="Z16" i="54"/>
  <c r="AG17" i="54"/>
  <c r="Z20" i="54"/>
  <c r="AG21" i="54"/>
  <c r="AG7" i="54"/>
  <c r="Z15" i="54"/>
  <c r="Z13" i="54"/>
  <c r="AG23" i="54"/>
  <c r="Z30" i="54"/>
  <c r="W25" i="54"/>
  <c r="Z39" i="54"/>
  <c r="Z46" i="54"/>
  <c r="AG47" i="54"/>
  <c r="Z50" i="54"/>
  <c r="Z6" i="54"/>
  <c r="X24" i="54"/>
  <c r="Z27" i="54"/>
  <c r="Z45" i="54"/>
  <c r="AG46" i="54"/>
  <c r="Z49" i="54"/>
  <c r="Z4" i="54"/>
  <c r="Y24" i="54"/>
  <c r="AD50" i="54"/>
  <c r="W28" i="54" s="1"/>
  <c r="Z7" i="54"/>
  <c r="Z17" i="54"/>
  <c r="Z8" i="54"/>
  <c r="W23" i="54"/>
  <c r="AG22" i="54"/>
  <c r="X25" i="54"/>
  <c r="Z25" i="54" s="1"/>
  <c r="AD38" i="54"/>
  <c r="W26" i="54"/>
  <c r="Z43" i="54"/>
  <c r="AG45" i="54"/>
  <c r="Z48" i="54"/>
  <c r="AG49" i="54"/>
  <c r="Y23" i="54"/>
  <c r="X23" i="54"/>
  <c r="X26" i="54"/>
  <c r="Z26" i="54" s="1"/>
  <c r="Z41" i="54"/>
  <c r="Z47" i="54"/>
  <c r="AG48" i="54"/>
  <c r="Z52" i="54"/>
  <c r="AD24" i="54"/>
  <c r="W22" i="54"/>
  <c r="AF24" i="54"/>
  <c r="Y22" i="54"/>
  <c r="AG38" i="54"/>
  <c r="Z28" i="54"/>
  <c r="W24" i="54"/>
  <c r="AE15" i="54"/>
  <c r="AE38" i="54"/>
  <c r="AE50" i="54"/>
  <c r="X28" i="54" s="1"/>
  <c r="AE6" i="54"/>
  <c r="AG50" i="54" l="1"/>
  <c r="Z24" i="54"/>
  <c r="Z23" i="54"/>
  <c r="AG15" i="54"/>
  <c r="AG24" i="54" s="1"/>
  <c r="AE24" i="54"/>
  <c r="X22" i="54"/>
  <c r="Z22" i="54" s="1"/>
</calcChain>
</file>

<file path=xl/sharedStrings.xml><?xml version="1.0" encoding="utf-8"?>
<sst xmlns="http://schemas.openxmlformats.org/spreadsheetml/2006/main" count="2388" uniqueCount="142">
  <si>
    <t>行政区コード</t>
  </si>
  <si>
    <t>行政区名</t>
  </si>
  <si>
    <t>大字コード</t>
  </si>
  <si>
    <t>大字名</t>
  </si>
  <si>
    <t>小字コード</t>
  </si>
  <si>
    <t>小字名</t>
  </si>
  <si>
    <t>世帯数－日本人</t>
  </si>
  <si>
    <t>世帯数－外国人</t>
  </si>
  <si>
    <t>世帯数－複数</t>
  </si>
  <si>
    <t>世帯数－計</t>
  </si>
  <si>
    <t>人口数－男－日本人</t>
  </si>
  <si>
    <t>人口数－男－外国人</t>
  </si>
  <si>
    <t>人口数－男－計</t>
  </si>
  <si>
    <t>人口数－女－日本人</t>
  </si>
  <si>
    <t>人口数－女－外国人</t>
  </si>
  <si>
    <t>人口数－女－計</t>
  </si>
  <si>
    <t>人口数－計－日本人</t>
  </si>
  <si>
    <t>人口数－計－外国人</t>
  </si>
  <si>
    <t>人口数－計－計</t>
  </si>
  <si>
    <t>原</t>
  </si>
  <si>
    <t>内馬場</t>
  </si>
  <si>
    <t>自治会名</t>
    <phoneticPr fontId="3"/>
  </si>
  <si>
    <t>世帯数</t>
  </si>
  <si>
    <t>男</t>
  </si>
  <si>
    <t>女</t>
  </si>
  <si>
    <t>人口</t>
  </si>
  <si>
    <t>猪名川町の人口</t>
  </si>
  <si>
    <t>男</t>
    <phoneticPr fontId="3"/>
  </si>
  <si>
    <t>民田</t>
  </si>
  <si>
    <t>日本人</t>
    <rPh sb="0" eb="3">
      <t>ニホンジン</t>
    </rPh>
    <phoneticPr fontId="3"/>
  </si>
  <si>
    <t>上阿古谷</t>
  </si>
  <si>
    <t>外国人</t>
    <rPh sb="0" eb="2">
      <t>ガイコク</t>
    </rPh>
    <rPh sb="2" eb="3">
      <t>ジン</t>
    </rPh>
    <phoneticPr fontId="3"/>
  </si>
  <si>
    <t>下阿古谷</t>
  </si>
  <si>
    <t>総計</t>
  </si>
  <si>
    <t>北田原</t>
  </si>
  <si>
    <t>月間増減数</t>
    <rPh sb="0" eb="2">
      <t>ゲッカン</t>
    </rPh>
    <rPh sb="2" eb="4">
      <t>ゾウゲン</t>
    </rPh>
    <rPh sb="4" eb="5">
      <t>カズ</t>
    </rPh>
    <phoneticPr fontId="3"/>
  </si>
  <si>
    <t>南田原</t>
  </si>
  <si>
    <t>内訳</t>
    <rPh sb="0" eb="1">
      <t>ウチ</t>
    </rPh>
    <rPh sb="1" eb="2">
      <t>ヤク</t>
    </rPh>
    <phoneticPr fontId="3"/>
  </si>
  <si>
    <t>（増）転入他</t>
    <rPh sb="1" eb="2">
      <t>ゾウ</t>
    </rPh>
    <rPh sb="3" eb="5">
      <t>テンニュウ</t>
    </rPh>
    <rPh sb="5" eb="6">
      <t>ホカ</t>
    </rPh>
    <phoneticPr fontId="3"/>
  </si>
  <si>
    <t>北野</t>
  </si>
  <si>
    <t>（増）出生</t>
    <rPh sb="1" eb="2">
      <t>ゾウ</t>
    </rPh>
    <phoneticPr fontId="3"/>
  </si>
  <si>
    <t>-</t>
    <phoneticPr fontId="3"/>
  </si>
  <si>
    <t>紫合</t>
  </si>
  <si>
    <t>（減）転出他</t>
    <rPh sb="1" eb="2">
      <t>ゲン</t>
    </rPh>
    <phoneticPr fontId="3"/>
  </si>
  <si>
    <t>柏梨田</t>
  </si>
  <si>
    <t>（減）死亡</t>
    <rPh sb="1" eb="2">
      <t>ゲン</t>
    </rPh>
    <phoneticPr fontId="3"/>
  </si>
  <si>
    <t>上野</t>
  </si>
  <si>
    <t>広根</t>
  </si>
  <si>
    <t>銀山</t>
  </si>
  <si>
    <t>猪渕</t>
  </si>
  <si>
    <t>肝川</t>
  </si>
  <si>
    <t>差組</t>
  </si>
  <si>
    <t>荘苑</t>
  </si>
  <si>
    <t>松尾台４丁目</t>
  </si>
  <si>
    <t>猪名川台</t>
  </si>
  <si>
    <t>広根ニューハイツ</t>
  </si>
  <si>
    <t>猪名川荘苑</t>
  </si>
  <si>
    <t>伏見台２丁目</t>
  </si>
  <si>
    <t>松尾台１丁目</t>
  </si>
  <si>
    <t>伏見台３丁目</t>
  </si>
  <si>
    <t>松尾台２丁目</t>
  </si>
  <si>
    <t>松尾台</t>
    <phoneticPr fontId="3"/>
  </si>
  <si>
    <t>伏見台４丁目</t>
  </si>
  <si>
    <t>松尾台３丁目</t>
  </si>
  <si>
    <t>伏見台</t>
    <phoneticPr fontId="3"/>
  </si>
  <si>
    <t>伏見台５丁目</t>
  </si>
  <si>
    <t>若葉</t>
    <rPh sb="1" eb="2">
      <t>ハ</t>
    </rPh>
    <phoneticPr fontId="3"/>
  </si>
  <si>
    <t>合計</t>
    <phoneticPr fontId="3"/>
  </si>
  <si>
    <t>伏見台１丁目</t>
  </si>
  <si>
    <t>パークタウン東</t>
    <phoneticPr fontId="3"/>
  </si>
  <si>
    <t>(サウンズヒル)は、松尾台２丁目の再掲</t>
    <rPh sb="17" eb="19">
      <t>サイケイ</t>
    </rPh>
    <phoneticPr fontId="3"/>
  </si>
  <si>
    <t>白金</t>
    <phoneticPr fontId="3"/>
  </si>
  <si>
    <t>広根ニューハイツ</t>
    <phoneticPr fontId="3"/>
  </si>
  <si>
    <t>つつじが丘</t>
    <phoneticPr fontId="3"/>
  </si>
  <si>
    <t>万善</t>
  </si>
  <si>
    <t>パークタウン</t>
  </si>
  <si>
    <t>若葉１丁目</t>
  </si>
  <si>
    <t>槻並</t>
  </si>
  <si>
    <t>若葉２丁目</t>
  </si>
  <si>
    <t>木津上</t>
  </si>
  <si>
    <t>若葉１丁目</t>
    <rPh sb="0" eb="2">
      <t>ワカバ</t>
    </rPh>
    <rPh sb="3" eb="5">
      <t>チョウメ</t>
    </rPh>
    <phoneticPr fontId="3"/>
  </si>
  <si>
    <t>白金１丁目</t>
  </si>
  <si>
    <t>木津</t>
  </si>
  <si>
    <t>若葉２丁目</t>
    <rPh sb="0" eb="2">
      <t>ワカバ</t>
    </rPh>
    <rPh sb="3" eb="5">
      <t>チョウメ</t>
    </rPh>
    <phoneticPr fontId="3"/>
  </si>
  <si>
    <t>白金２丁目</t>
  </si>
  <si>
    <t>木間生</t>
  </si>
  <si>
    <t xml:space="preserve"> レックスパーク</t>
  </si>
  <si>
    <t>白金３丁目</t>
  </si>
  <si>
    <t>杤原</t>
  </si>
  <si>
    <t>パークハウス猪名川</t>
    <phoneticPr fontId="3"/>
  </si>
  <si>
    <t>白金４丁目</t>
  </si>
  <si>
    <t>林田</t>
  </si>
  <si>
    <t>白金１丁目</t>
    <phoneticPr fontId="3"/>
  </si>
  <si>
    <t>サウンズヒル松尾台</t>
  </si>
  <si>
    <t>笹尾</t>
  </si>
  <si>
    <t>つつじが丘１丁目</t>
  </si>
  <si>
    <t>清水</t>
  </si>
  <si>
    <t>つつじが丘２丁目</t>
  </si>
  <si>
    <t>清水東</t>
  </si>
  <si>
    <t>つつじが丘３丁目</t>
  </si>
  <si>
    <t>仁頂寺</t>
  </si>
  <si>
    <t>つつじが丘４丁目</t>
  </si>
  <si>
    <t>島</t>
  </si>
  <si>
    <t>つつじが丘５丁目</t>
  </si>
  <si>
    <t>鎌倉</t>
  </si>
  <si>
    <t>レックスパーク猪名川</t>
  </si>
  <si>
    <t>杉生</t>
  </si>
  <si>
    <t>パークハウス猪名川</t>
  </si>
  <si>
    <t>西畑</t>
  </si>
  <si>
    <t>つつじが丘</t>
  </si>
  <si>
    <t>柏原</t>
  </si>
  <si>
    <t>万善荘</t>
  </si>
  <si>
    <t>つつじが丘１丁目</t>
    <phoneticPr fontId="3"/>
  </si>
  <si>
    <t>東山</t>
  </si>
  <si>
    <t>つつじが丘２丁目</t>
    <phoneticPr fontId="3"/>
  </si>
  <si>
    <t>猪名川グリーンランド</t>
    <phoneticPr fontId="3"/>
  </si>
  <si>
    <t>つつじが丘３丁目</t>
    <phoneticPr fontId="3"/>
  </si>
  <si>
    <t>旭ヶ丘</t>
  </si>
  <si>
    <t>つつじが丘４丁目</t>
    <phoneticPr fontId="3"/>
  </si>
  <si>
    <t>尾花</t>
  </si>
  <si>
    <t>ハウディー猪名川</t>
  </si>
  <si>
    <t>川向</t>
  </si>
  <si>
    <t>アイディタウン笹尾</t>
  </si>
  <si>
    <t>猪名川グリーンランド</t>
  </si>
  <si>
    <t>未使用</t>
  </si>
  <si>
    <t>日生ニュータウン</t>
  </si>
  <si>
    <t>　</t>
  </si>
  <si>
    <t>(サウンズヒル)</t>
  </si>
  <si>
    <t>合計</t>
  </si>
  <si>
    <t>令和４年４月末人口集計表</t>
    <rPh sb="3" eb="4">
      <t>ネン</t>
    </rPh>
    <phoneticPr fontId="3"/>
  </si>
  <si>
    <t>-</t>
    <phoneticPr fontId="3"/>
  </si>
  <si>
    <t>令和４年５月末人口集計表</t>
    <rPh sb="3" eb="4">
      <t>ネン</t>
    </rPh>
    <phoneticPr fontId="3"/>
  </si>
  <si>
    <t>令和４年６月末人口集計表</t>
    <rPh sb="3" eb="4">
      <t>ネン</t>
    </rPh>
    <phoneticPr fontId="3"/>
  </si>
  <si>
    <t>令和４年７月末人口集計表</t>
    <rPh sb="3" eb="4">
      <t>ネン</t>
    </rPh>
    <phoneticPr fontId="3"/>
  </si>
  <si>
    <t>令和４年８月末人口集計表</t>
    <rPh sb="3" eb="4">
      <t>ネン</t>
    </rPh>
    <phoneticPr fontId="3"/>
  </si>
  <si>
    <t>令和４年９月末人口集計表</t>
    <rPh sb="3" eb="4">
      <t>ネン</t>
    </rPh>
    <phoneticPr fontId="3"/>
  </si>
  <si>
    <t>令和４年１０月末人口集計表</t>
    <rPh sb="3" eb="4">
      <t>ネン</t>
    </rPh>
    <phoneticPr fontId="3"/>
  </si>
  <si>
    <t>令和４年１１月末人口集計表</t>
    <rPh sb="3" eb="4">
      <t>ネン</t>
    </rPh>
    <phoneticPr fontId="3"/>
  </si>
  <si>
    <t>令和４年１２月末人口集計表</t>
    <rPh sb="3" eb="4">
      <t>ネン</t>
    </rPh>
    <phoneticPr fontId="3"/>
  </si>
  <si>
    <t>令和５年１月末人口集計表</t>
    <rPh sb="3" eb="4">
      <t>ネン</t>
    </rPh>
    <phoneticPr fontId="3"/>
  </si>
  <si>
    <t>令和５年２月末人口集計表</t>
    <rPh sb="3" eb="4">
      <t>ネン</t>
    </rPh>
    <phoneticPr fontId="3"/>
  </si>
  <si>
    <t>令和５年３月末人口集計表</t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</si>
</sst>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HGｺﾞｼｯｸE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32" applyNumberFormat="0" applyFill="0" applyAlignment="0" applyProtection="0">
      <alignment vertical="center"/>
    </xf>
    <xf numFmtId="0" fontId="8" fillId="0" borderId="33" applyNumberFormat="0" applyFill="0" applyAlignment="0" applyProtection="0">
      <alignment vertical="center"/>
    </xf>
    <xf numFmtId="0" fontId="9" fillId="0" borderId="3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35" applyNumberFormat="0" applyAlignment="0" applyProtection="0">
      <alignment vertical="center"/>
    </xf>
    <xf numFmtId="0" fontId="14" fillId="7" borderId="36" applyNumberFormat="0" applyAlignment="0" applyProtection="0">
      <alignment vertical="center"/>
    </xf>
    <xf numFmtId="0" fontId="15" fillId="7" borderId="35" applyNumberFormat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7" fillId="8" borderId="3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39" applyNumberFormat="0" applyFont="0" applyAlignment="0" applyProtection="0">
      <alignment vertical="center"/>
    </xf>
  </cellStyleXfs>
  <cellXfs count="76">
    <xf numFmtId="0" fontId="0" fillId="0" borderId="0" xfId="0"/>
    <xf numFmtId="0" fontId="0" fillId="0" borderId="0" xfId="0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vertical="center"/>
    </xf>
    <xf numFmtId="38" fontId="5" fillId="0" borderId="23" xfId="1" applyFont="1" applyFill="1" applyBorder="1" applyAlignment="1">
      <alignment horizontal="center" vertical="center"/>
    </xf>
    <xf numFmtId="38" fontId="5" fillId="2" borderId="19" xfId="1" applyFont="1" applyFill="1" applyBorder="1" applyAlignment="1">
      <alignment vertical="center"/>
    </xf>
    <xf numFmtId="38" fontId="5" fillId="2" borderId="21" xfId="1" applyFont="1" applyFill="1" applyBorder="1" applyAlignment="1">
      <alignment horizontal="center" vertical="center"/>
    </xf>
    <xf numFmtId="38" fontId="5" fillId="2" borderId="21" xfId="1" applyFont="1" applyFill="1" applyBorder="1" applyAlignment="1">
      <alignment vertical="center"/>
    </xf>
    <xf numFmtId="38" fontId="5" fillId="2" borderId="19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8" fontId="2" fillId="0" borderId="0" xfId="1" applyFill="1" applyAlignment="1">
      <alignment vertical="center"/>
    </xf>
    <xf numFmtId="38" fontId="0" fillId="0" borderId="1" xfId="1" applyFont="1" applyFill="1" applyBorder="1" applyAlignment="1">
      <alignment vertical="center"/>
    </xf>
    <xf numFmtId="38" fontId="2" fillId="0" borderId="1" xfId="1" applyFill="1" applyBorder="1" applyAlignment="1">
      <alignment vertical="center"/>
    </xf>
    <xf numFmtId="38" fontId="4" fillId="0" borderId="0" xfId="1" applyFont="1" applyFill="1" applyAlignment="1">
      <alignment horizontal="center" vertical="center"/>
    </xf>
    <xf numFmtId="38" fontId="2" fillId="0" borderId="0" xfId="1" applyFont="1" applyFill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Alignment="1">
      <alignment horizontal="left" vertical="center"/>
    </xf>
    <xf numFmtId="38" fontId="5" fillId="0" borderId="0" xfId="1" applyFont="1" applyFill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left" vertical="center"/>
    </xf>
    <xf numFmtId="38" fontId="5" fillId="0" borderId="23" xfId="1" applyFont="1" applyFill="1" applyBorder="1" applyAlignment="1">
      <alignment vertical="center"/>
    </xf>
    <xf numFmtId="38" fontId="5" fillId="0" borderId="26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right" vertical="center"/>
    </xf>
    <xf numFmtId="38" fontId="5" fillId="0" borderId="28" xfId="1" applyFont="1" applyFill="1" applyBorder="1" applyAlignment="1">
      <alignment horizontal="right" vertical="center"/>
    </xf>
    <xf numFmtId="38" fontId="5" fillId="0" borderId="27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24" xfId="1" applyFont="1" applyFill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2" fillId="0" borderId="0" xfId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0" fontId="1" fillId="0" borderId="0" xfId="42">
      <alignment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2" fillId="0" borderId="9" xfId="1" applyFill="1" applyBorder="1" applyAlignment="1">
      <alignment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5" fillId="2" borderId="18" xfId="1" applyFont="1" applyFill="1" applyBorder="1" applyAlignment="1">
      <alignment horizontal="left" vertical="center" wrapText="1"/>
    </xf>
    <xf numFmtId="38" fontId="5" fillId="2" borderId="20" xfId="1" applyFont="1" applyFill="1" applyBorder="1" applyAlignment="1">
      <alignment horizontal="left" vertical="center" wrapText="1"/>
    </xf>
    <xf numFmtId="38" fontId="5" fillId="2" borderId="19" xfId="1" applyFont="1" applyFill="1" applyBorder="1" applyAlignment="1">
      <alignment horizontal="left" vertical="center" wrapText="1"/>
    </xf>
    <xf numFmtId="38" fontId="4" fillId="0" borderId="0" xfId="1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 xr:uid="{00000000-0005-0000-0000-00002F000000}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 xr:uid="{00000000-0005-0000-0000-000030000000}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1A6B55A-AB5E-4091-BB32-DAD5FBA63AD7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FC15954-F0BE-458C-994F-11C2DDAC3459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8459B46-9416-44E2-9B23-F4B4CFFFED89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B79D179-06F1-45EB-BDD9-62B1A9176F99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A60D8E1-7792-4056-A142-5B6130C2287C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27FC98F-6CF1-4EB5-AECE-1CFE101EAF6F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EE7AB89-0B33-469A-8AAE-10A6275914D4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94406AF-9E1F-4D7D-BAE2-38658C069344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F870760-7BC0-4863-9627-EA72453F741C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55CBC8F-3E59-4F7B-9DDB-B9E741E6D5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34B226A-2233-4700-B581-AFD60C135753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633A30C-8990-46B8-B448-4A33C12F1F99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C790A12-AE4D-4E5A-9D86-35C6BA60F3FB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1E093BA-79EF-4603-9963-020BAA5E930F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E71D17D-A621-408B-A1DB-0732CEDFC63B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D13EC73-F07B-41D0-A1C8-B634989990CD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1DCF768-33DE-4479-BDCA-1D808463C85B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6BD5766-83C4-444E-B1B2-620348E54639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AB63F10-77AE-47BE-8F2C-6A91FA98A0B9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B236D59-3038-48FA-A178-D3DC1A9177C8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E4A75DE-9FD2-4CFD-8491-05E1A5FAF8BE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FA86155-8410-4477-A59D-0D1E2B9DFD8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B0162BA-6A53-4BAA-BB32-7C669149A14E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CDDD436-A0F8-48EE-A7D5-8B41B11B2CB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E0CB0-6642-4385-8BE4-E268510C41EA}">
  <sheetPr>
    <pageSetUpPr fitToPage="1"/>
  </sheetPr>
  <dimension ref="A1:AN68"/>
  <sheetViews>
    <sheetView topLeftCell="V1" zoomScale="70" zoomScaleNormal="70" workbookViewId="0">
      <selection activeCell="Y33" sqref="Y33"/>
    </sheetView>
  </sheetViews>
  <sheetFormatPr defaultRowHeight="13.5" x14ac:dyDescent="0.15"/>
  <cols>
    <col min="1" max="11" width="9" style="1" hidden="1" customWidth="1"/>
    <col min="12" max="12" width="7.875" style="1" hidden="1" customWidth="1"/>
    <col min="13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69" t="s">
        <v>129</v>
      </c>
      <c r="W1" s="70"/>
      <c r="X1" s="70"/>
      <c r="Y1" s="70"/>
      <c r="Z1" s="70"/>
      <c r="AA1" s="70"/>
      <c r="AB1" s="70"/>
      <c r="AC1" s="7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123</v>
      </c>
      <c r="H2" s="1">
        <v>3</v>
      </c>
      <c r="I2" s="1">
        <v>0</v>
      </c>
      <c r="J2" s="1">
        <v>126</v>
      </c>
      <c r="K2" s="1">
        <v>138</v>
      </c>
      <c r="L2" s="1">
        <v>4</v>
      </c>
      <c r="M2" s="1">
        <v>142</v>
      </c>
      <c r="N2" s="1">
        <v>164</v>
      </c>
      <c r="O2" s="1">
        <v>1</v>
      </c>
      <c r="P2" s="1">
        <v>165</v>
      </c>
      <c r="Q2" s="1">
        <v>302</v>
      </c>
      <c r="R2" s="1">
        <v>5</v>
      </c>
      <c r="S2" s="1">
        <v>307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27</v>
      </c>
      <c r="H3" s="1">
        <v>0</v>
      </c>
      <c r="I3" s="1">
        <v>0</v>
      </c>
      <c r="J3" s="1">
        <v>27</v>
      </c>
      <c r="K3" s="1">
        <v>34</v>
      </c>
      <c r="L3" s="1">
        <v>0</v>
      </c>
      <c r="M3" s="1">
        <v>34</v>
      </c>
      <c r="N3" s="1">
        <v>42</v>
      </c>
      <c r="O3" s="1">
        <v>0</v>
      </c>
      <c r="P3" s="1">
        <v>42</v>
      </c>
      <c r="Q3" s="1">
        <v>76</v>
      </c>
      <c r="R3" s="1">
        <v>0</v>
      </c>
      <c r="S3" s="1">
        <v>76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71" t="s">
        <v>26</v>
      </c>
      <c r="AC3" s="7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21</v>
      </c>
      <c r="H4" s="1">
        <v>0</v>
      </c>
      <c r="I4" s="1">
        <v>1</v>
      </c>
      <c r="J4" s="1">
        <v>22</v>
      </c>
      <c r="K4" s="1">
        <v>23</v>
      </c>
      <c r="L4" s="1">
        <v>0</v>
      </c>
      <c r="M4" s="1">
        <v>23</v>
      </c>
      <c r="N4" s="1">
        <v>20</v>
      </c>
      <c r="O4" s="1">
        <v>1</v>
      </c>
      <c r="P4" s="1">
        <v>21</v>
      </c>
      <c r="Q4" s="1">
        <v>43</v>
      </c>
      <c r="R4" s="1">
        <v>1</v>
      </c>
      <c r="S4" s="1">
        <v>44</v>
      </c>
      <c r="V4" s="44" t="s">
        <v>19</v>
      </c>
      <c r="W4" s="19">
        <f t="shared" ref="W4:W21" si="0">VLOOKUP($A2,$A$2:$S$67,10,FALSE)</f>
        <v>126</v>
      </c>
      <c r="X4" s="19">
        <f t="shared" ref="X4:X21" si="1">VLOOKUP($A2,$A$2:$S$67,13,FALSE)</f>
        <v>142</v>
      </c>
      <c r="Y4" s="19">
        <f t="shared" ref="Y4:Y21" si="2">VLOOKUP($A2,$A$2:$S$67,16,FALSE)</f>
        <v>165</v>
      </c>
      <c r="Z4" s="19">
        <f t="shared" ref="Z4:Z52" si="3">Y4+X4</f>
        <v>307</v>
      </c>
      <c r="AA4" s="16"/>
      <c r="AB4" s="73" t="s">
        <v>29</v>
      </c>
      <c r="AC4" s="61"/>
      <c r="AD4" s="4" t="s">
        <v>41</v>
      </c>
      <c r="AE4" s="19">
        <f>SUM(K2:K67)</f>
        <v>14119</v>
      </c>
      <c r="AF4" s="19">
        <f>SUM(N2:N67)</f>
        <v>15442</v>
      </c>
      <c r="AG4" s="20">
        <f>AE4+AF4</f>
        <v>29561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60</v>
      </c>
      <c r="H5" s="1">
        <v>0</v>
      </c>
      <c r="I5" s="1">
        <v>1</v>
      </c>
      <c r="J5" s="1">
        <v>61</v>
      </c>
      <c r="K5" s="1">
        <v>50</v>
      </c>
      <c r="L5" s="1">
        <v>0</v>
      </c>
      <c r="M5" s="1">
        <v>50</v>
      </c>
      <c r="N5" s="1">
        <v>64</v>
      </c>
      <c r="O5" s="1">
        <v>1</v>
      </c>
      <c r="P5" s="1">
        <v>65</v>
      </c>
      <c r="Q5" s="1">
        <v>114</v>
      </c>
      <c r="R5" s="1">
        <v>1</v>
      </c>
      <c r="S5" s="1">
        <v>115</v>
      </c>
      <c r="V5" s="44" t="s">
        <v>20</v>
      </c>
      <c r="W5" s="19">
        <f t="shared" si="0"/>
        <v>27</v>
      </c>
      <c r="X5" s="19">
        <f t="shared" si="1"/>
        <v>34</v>
      </c>
      <c r="Y5" s="19">
        <f t="shared" si="2"/>
        <v>42</v>
      </c>
      <c r="Z5" s="19">
        <f t="shared" si="3"/>
        <v>76</v>
      </c>
      <c r="AA5" s="16"/>
      <c r="AB5" s="73" t="s">
        <v>31</v>
      </c>
      <c r="AC5" s="61"/>
      <c r="AD5" s="4" t="s">
        <v>41</v>
      </c>
      <c r="AE5" s="19">
        <f>SUM(L2:L67)</f>
        <v>87</v>
      </c>
      <c r="AF5" s="19">
        <f>SUM(O2:O67)</f>
        <v>113</v>
      </c>
      <c r="AG5" s="20">
        <f>AE5+AF5</f>
        <v>200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36</v>
      </c>
      <c r="H6" s="1">
        <v>0</v>
      </c>
      <c r="I6" s="1">
        <v>0</v>
      </c>
      <c r="J6" s="1">
        <v>36</v>
      </c>
      <c r="K6" s="1">
        <v>32</v>
      </c>
      <c r="L6" s="1">
        <v>0</v>
      </c>
      <c r="M6" s="1">
        <v>32</v>
      </c>
      <c r="N6" s="1">
        <v>37</v>
      </c>
      <c r="O6" s="1">
        <v>0</v>
      </c>
      <c r="P6" s="1">
        <v>37</v>
      </c>
      <c r="Q6" s="1">
        <v>69</v>
      </c>
      <c r="R6" s="1">
        <v>0</v>
      </c>
      <c r="S6" s="1">
        <v>69</v>
      </c>
      <c r="V6" s="44" t="s">
        <v>28</v>
      </c>
      <c r="W6" s="19">
        <f t="shared" si="0"/>
        <v>22</v>
      </c>
      <c r="X6" s="19">
        <f t="shared" si="1"/>
        <v>23</v>
      </c>
      <c r="Y6" s="19">
        <f t="shared" si="2"/>
        <v>21</v>
      </c>
      <c r="Z6" s="19">
        <f t="shared" si="3"/>
        <v>44</v>
      </c>
      <c r="AA6" s="16"/>
      <c r="AB6" s="74" t="s">
        <v>33</v>
      </c>
      <c r="AC6" s="75"/>
      <c r="AD6" s="21">
        <f>SUM(J2:J67)</f>
        <v>12558</v>
      </c>
      <c r="AE6" s="21">
        <f>SUM(AE4:AE5)</f>
        <v>14206</v>
      </c>
      <c r="AF6" s="19">
        <f>SUM(AF4:AF5)</f>
        <v>15555</v>
      </c>
      <c r="AG6" s="22">
        <f>SUM(AG4:AG5)</f>
        <v>29761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67</v>
      </c>
      <c r="H7" s="1">
        <v>0</v>
      </c>
      <c r="I7" s="1">
        <v>0</v>
      </c>
      <c r="J7" s="1">
        <v>67</v>
      </c>
      <c r="K7" s="1">
        <v>74</v>
      </c>
      <c r="L7" s="1">
        <v>0</v>
      </c>
      <c r="M7" s="1">
        <v>74</v>
      </c>
      <c r="N7" s="1">
        <v>81</v>
      </c>
      <c r="O7" s="1">
        <v>0</v>
      </c>
      <c r="P7" s="1">
        <v>81</v>
      </c>
      <c r="Q7" s="1">
        <v>155</v>
      </c>
      <c r="R7" s="1">
        <v>0</v>
      </c>
      <c r="S7" s="1">
        <v>155</v>
      </c>
      <c r="V7" s="44" t="s">
        <v>30</v>
      </c>
      <c r="W7" s="19">
        <f t="shared" si="0"/>
        <v>61</v>
      </c>
      <c r="X7" s="19">
        <f t="shared" si="1"/>
        <v>50</v>
      </c>
      <c r="Y7" s="19">
        <f t="shared" si="2"/>
        <v>65</v>
      </c>
      <c r="Z7" s="19">
        <f t="shared" si="3"/>
        <v>115</v>
      </c>
      <c r="AA7" s="16"/>
      <c r="AB7" s="64" t="s">
        <v>35</v>
      </c>
      <c r="AC7" s="65"/>
      <c r="AD7" s="23">
        <f>AD8-AD10-AD11</f>
        <v>20</v>
      </c>
      <c r="AE7" s="23">
        <f>AE8+AE9-AE10-AE11</f>
        <v>-24</v>
      </c>
      <c r="AF7" s="23">
        <f>AF8+AF9-AF10-AF11</f>
        <v>-15</v>
      </c>
      <c r="AG7" s="23">
        <f>AG8+AG9-AG10-AG11</f>
        <v>-39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37</v>
      </c>
      <c r="L8" s="1">
        <v>0</v>
      </c>
      <c r="M8" s="1">
        <v>37</v>
      </c>
      <c r="N8" s="1">
        <v>40</v>
      </c>
      <c r="O8" s="1">
        <v>0</v>
      </c>
      <c r="P8" s="1">
        <v>40</v>
      </c>
      <c r="Q8" s="1">
        <v>77</v>
      </c>
      <c r="R8" s="1">
        <v>0</v>
      </c>
      <c r="S8" s="1">
        <v>77</v>
      </c>
      <c r="V8" s="44" t="s">
        <v>32</v>
      </c>
      <c r="W8" s="19">
        <f t="shared" si="0"/>
        <v>36</v>
      </c>
      <c r="X8" s="19">
        <f t="shared" si="1"/>
        <v>32</v>
      </c>
      <c r="Y8" s="19">
        <f t="shared" si="2"/>
        <v>37</v>
      </c>
      <c r="Z8" s="19">
        <f t="shared" si="3"/>
        <v>69</v>
      </c>
      <c r="AA8" s="16"/>
      <c r="AB8" s="66" t="s">
        <v>37</v>
      </c>
      <c r="AC8" s="8" t="s">
        <v>38</v>
      </c>
      <c r="AD8" s="5">
        <v>50</v>
      </c>
      <c r="AE8" s="5">
        <v>47</v>
      </c>
      <c r="AF8" s="5">
        <v>41</v>
      </c>
      <c r="AG8" s="5">
        <f t="shared" ref="AG8:AG11" si="4">SUM(AE8:AF8)</f>
        <v>88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52</v>
      </c>
      <c r="H9" s="1">
        <v>1</v>
      </c>
      <c r="I9" s="1">
        <v>2</v>
      </c>
      <c r="J9" s="1">
        <v>55</v>
      </c>
      <c r="K9" s="1">
        <v>54</v>
      </c>
      <c r="L9" s="1">
        <v>1</v>
      </c>
      <c r="M9" s="1">
        <v>55</v>
      </c>
      <c r="N9" s="1">
        <v>48</v>
      </c>
      <c r="O9" s="1">
        <v>2</v>
      </c>
      <c r="P9" s="1">
        <v>50</v>
      </c>
      <c r="Q9" s="1">
        <v>102</v>
      </c>
      <c r="R9" s="1">
        <v>3</v>
      </c>
      <c r="S9" s="1">
        <v>105</v>
      </c>
      <c r="V9" s="44" t="s">
        <v>34</v>
      </c>
      <c r="W9" s="19">
        <f t="shared" si="0"/>
        <v>67</v>
      </c>
      <c r="X9" s="19">
        <f t="shared" si="1"/>
        <v>74</v>
      </c>
      <c r="Y9" s="19">
        <f t="shared" si="2"/>
        <v>81</v>
      </c>
      <c r="Z9" s="19">
        <f t="shared" si="3"/>
        <v>155</v>
      </c>
      <c r="AA9" s="16"/>
      <c r="AB9" s="67"/>
      <c r="AC9" s="6" t="s">
        <v>40</v>
      </c>
      <c r="AD9" s="6" t="s">
        <v>130</v>
      </c>
      <c r="AE9" s="7">
        <v>1</v>
      </c>
      <c r="AF9" s="7">
        <v>1</v>
      </c>
      <c r="AG9" s="7">
        <f t="shared" si="4"/>
        <v>2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120</v>
      </c>
      <c r="H10" s="1">
        <v>0</v>
      </c>
      <c r="I10" s="1">
        <v>1</v>
      </c>
      <c r="J10" s="1">
        <v>121</v>
      </c>
      <c r="K10" s="1">
        <v>125</v>
      </c>
      <c r="L10" s="1">
        <v>0</v>
      </c>
      <c r="M10" s="1">
        <v>125</v>
      </c>
      <c r="N10" s="1">
        <v>136</v>
      </c>
      <c r="O10" s="1">
        <v>1</v>
      </c>
      <c r="P10" s="1">
        <v>137</v>
      </c>
      <c r="Q10" s="1">
        <v>261</v>
      </c>
      <c r="R10" s="1">
        <v>1</v>
      </c>
      <c r="S10" s="1">
        <v>262</v>
      </c>
      <c r="V10" s="44" t="s">
        <v>36</v>
      </c>
      <c r="W10" s="19">
        <f t="shared" si="0"/>
        <v>38</v>
      </c>
      <c r="X10" s="19">
        <f t="shared" si="1"/>
        <v>37</v>
      </c>
      <c r="Y10" s="19">
        <f t="shared" si="2"/>
        <v>40</v>
      </c>
      <c r="Z10" s="19">
        <f t="shared" si="3"/>
        <v>77</v>
      </c>
      <c r="AA10" s="16"/>
      <c r="AB10" s="67"/>
      <c r="AC10" s="8" t="s">
        <v>43</v>
      </c>
      <c r="AD10" s="5">
        <v>21</v>
      </c>
      <c r="AE10" s="5">
        <v>57</v>
      </c>
      <c r="AF10" s="5">
        <v>51</v>
      </c>
      <c r="AG10" s="5">
        <f t="shared" si="4"/>
        <v>108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95</v>
      </c>
      <c r="H11" s="1">
        <v>3</v>
      </c>
      <c r="I11" s="1">
        <v>0</v>
      </c>
      <c r="J11" s="1">
        <v>98</v>
      </c>
      <c r="K11" s="1">
        <v>93</v>
      </c>
      <c r="L11" s="1">
        <v>2</v>
      </c>
      <c r="M11" s="1">
        <v>95</v>
      </c>
      <c r="N11" s="1">
        <v>93</v>
      </c>
      <c r="O11" s="1">
        <v>1</v>
      </c>
      <c r="P11" s="1">
        <v>94</v>
      </c>
      <c r="Q11" s="1">
        <v>186</v>
      </c>
      <c r="R11" s="1">
        <v>3</v>
      </c>
      <c r="S11" s="1">
        <v>189</v>
      </c>
      <c r="V11" s="44" t="s">
        <v>39</v>
      </c>
      <c r="W11" s="19">
        <f t="shared" si="0"/>
        <v>55</v>
      </c>
      <c r="X11" s="19">
        <f t="shared" si="1"/>
        <v>55</v>
      </c>
      <c r="Y11" s="19">
        <f t="shared" si="2"/>
        <v>50</v>
      </c>
      <c r="Z11" s="19">
        <f t="shared" si="3"/>
        <v>105</v>
      </c>
      <c r="AA11" s="16"/>
      <c r="AB11" s="68"/>
      <c r="AC11" s="9" t="s">
        <v>45</v>
      </c>
      <c r="AD11" s="3">
        <v>9</v>
      </c>
      <c r="AE11" s="3">
        <v>15</v>
      </c>
      <c r="AF11" s="3">
        <v>6</v>
      </c>
      <c r="AG11" s="5">
        <f t="shared" si="4"/>
        <v>21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51</v>
      </c>
      <c r="H12" s="1">
        <v>0</v>
      </c>
      <c r="I12" s="1">
        <v>0</v>
      </c>
      <c r="J12" s="1">
        <v>51</v>
      </c>
      <c r="K12" s="1">
        <v>56</v>
      </c>
      <c r="L12" s="1">
        <v>0</v>
      </c>
      <c r="M12" s="1">
        <v>56</v>
      </c>
      <c r="N12" s="1">
        <v>62</v>
      </c>
      <c r="O12" s="1">
        <v>0</v>
      </c>
      <c r="P12" s="1">
        <v>62</v>
      </c>
      <c r="Q12" s="1">
        <v>118</v>
      </c>
      <c r="R12" s="1">
        <v>0</v>
      </c>
      <c r="S12" s="1">
        <v>118</v>
      </c>
      <c r="V12" s="44" t="s">
        <v>42</v>
      </c>
      <c r="W12" s="19">
        <f t="shared" si="0"/>
        <v>121</v>
      </c>
      <c r="X12" s="19">
        <f t="shared" si="1"/>
        <v>125</v>
      </c>
      <c r="Y12" s="19">
        <f t="shared" si="2"/>
        <v>137</v>
      </c>
      <c r="Z12" s="19">
        <f t="shared" si="3"/>
        <v>262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104</v>
      </c>
      <c r="H13" s="1">
        <v>1</v>
      </c>
      <c r="I13" s="1">
        <v>1</v>
      </c>
      <c r="J13" s="1">
        <v>106</v>
      </c>
      <c r="K13" s="1">
        <v>115</v>
      </c>
      <c r="L13" s="1">
        <v>2</v>
      </c>
      <c r="M13" s="1">
        <v>117</v>
      </c>
      <c r="N13" s="1">
        <v>122</v>
      </c>
      <c r="O13" s="1">
        <v>2</v>
      </c>
      <c r="P13" s="1">
        <v>124</v>
      </c>
      <c r="Q13" s="1">
        <v>237</v>
      </c>
      <c r="R13" s="1">
        <v>4</v>
      </c>
      <c r="S13" s="1">
        <v>241</v>
      </c>
      <c r="V13" s="44" t="s">
        <v>44</v>
      </c>
      <c r="W13" s="19">
        <f t="shared" si="0"/>
        <v>98</v>
      </c>
      <c r="X13" s="19">
        <f t="shared" si="1"/>
        <v>95</v>
      </c>
      <c r="Y13" s="19">
        <f t="shared" si="2"/>
        <v>94</v>
      </c>
      <c r="Z13" s="19">
        <f t="shared" si="3"/>
        <v>189</v>
      </c>
      <c r="AA13" s="28"/>
      <c r="AB13" s="58" t="s">
        <v>125</v>
      </c>
      <c r="AC13" s="61"/>
      <c r="AD13" s="58"/>
      <c r="AE13" s="60"/>
      <c r="AF13" s="60"/>
      <c r="AG13" s="6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11</v>
      </c>
      <c r="L14" s="1">
        <v>0</v>
      </c>
      <c r="M14" s="1">
        <v>11</v>
      </c>
      <c r="N14" s="1">
        <v>14</v>
      </c>
      <c r="O14" s="1">
        <v>0</v>
      </c>
      <c r="P14" s="1">
        <v>14</v>
      </c>
      <c r="Q14" s="1">
        <v>25</v>
      </c>
      <c r="R14" s="1">
        <v>0</v>
      </c>
      <c r="S14" s="1">
        <v>25</v>
      </c>
      <c r="V14" s="44" t="s">
        <v>46</v>
      </c>
      <c r="W14" s="19">
        <f t="shared" si="0"/>
        <v>51</v>
      </c>
      <c r="X14" s="19">
        <f t="shared" si="1"/>
        <v>56</v>
      </c>
      <c r="Y14" s="19">
        <f t="shared" si="2"/>
        <v>62</v>
      </c>
      <c r="Z14" s="19">
        <f t="shared" si="3"/>
        <v>118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35</v>
      </c>
      <c r="H15" s="1">
        <v>0</v>
      </c>
      <c r="I15" s="1">
        <v>0</v>
      </c>
      <c r="J15" s="1">
        <v>35</v>
      </c>
      <c r="K15" s="1">
        <v>32</v>
      </c>
      <c r="L15" s="1">
        <v>0</v>
      </c>
      <c r="M15" s="1">
        <v>32</v>
      </c>
      <c r="N15" s="1">
        <v>41</v>
      </c>
      <c r="O15" s="1">
        <v>0</v>
      </c>
      <c r="P15" s="1">
        <v>41</v>
      </c>
      <c r="Q15" s="1">
        <v>73</v>
      </c>
      <c r="R15" s="1">
        <v>0</v>
      </c>
      <c r="S15" s="1">
        <v>73</v>
      </c>
      <c r="V15" s="44" t="s">
        <v>47</v>
      </c>
      <c r="W15" s="19">
        <f t="shared" si="0"/>
        <v>106</v>
      </c>
      <c r="X15" s="19">
        <f t="shared" si="1"/>
        <v>117</v>
      </c>
      <c r="Y15" s="19">
        <f t="shared" si="2"/>
        <v>124</v>
      </c>
      <c r="Z15" s="19">
        <f t="shared" si="3"/>
        <v>241</v>
      </c>
      <c r="AA15" s="28"/>
      <c r="AB15" s="62" t="s">
        <v>60</v>
      </c>
      <c r="AC15" s="63"/>
      <c r="AD15" s="31">
        <f>VLOOKUP($A22,$A$2:$S$67,10,FALSE)+AD16</f>
        <v>804</v>
      </c>
      <c r="AE15" s="31">
        <f>VLOOKUP($A22,$A$2:$S$67,13,FALSE)+AE16</f>
        <v>835</v>
      </c>
      <c r="AF15" s="31">
        <f>VLOOKUP($A22,$A$2:$S$67,16,FALSE)+AF16</f>
        <v>956</v>
      </c>
      <c r="AG15" s="31">
        <f t="shared" ref="AG15:AG23" si="5">AE15+AF15</f>
        <v>1791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27</v>
      </c>
      <c r="L16" s="1">
        <v>0</v>
      </c>
      <c r="M16" s="1">
        <v>27</v>
      </c>
      <c r="N16" s="1">
        <v>34</v>
      </c>
      <c r="O16" s="1">
        <v>0</v>
      </c>
      <c r="P16" s="1">
        <v>34</v>
      </c>
      <c r="Q16" s="1">
        <v>61</v>
      </c>
      <c r="R16" s="1">
        <v>0</v>
      </c>
      <c r="S16" s="1">
        <v>61</v>
      </c>
      <c r="V16" s="44" t="s">
        <v>48</v>
      </c>
      <c r="W16" s="19">
        <f t="shared" si="0"/>
        <v>12</v>
      </c>
      <c r="X16" s="19">
        <f t="shared" si="1"/>
        <v>11</v>
      </c>
      <c r="Y16" s="19">
        <f t="shared" si="2"/>
        <v>14</v>
      </c>
      <c r="Z16" s="19">
        <f t="shared" si="3"/>
        <v>25</v>
      </c>
      <c r="AA16" s="28"/>
      <c r="AB16" s="32" t="s">
        <v>126</v>
      </c>
      <c r="AC16" s="33" t="s">
        <v>127</v>
      </c>
      <c r="AD16" s="34">
        <f>VLOOKUP($A36,$A$2:$S$67,10,FALSE)</f>
        <v>658</v>
      </c>
      <c r="AE16" s="34">
        <f>VLOOKUP($A36,$A$2:$S$67,13,FALSE)</f>
        <v>690</v>
      </c>
      <c r="AF16" s="35">
        <f>VLOOKUP($A36,$A$2:$S$67,16,FALSE)</f>
        <v>797</v>
      </c>
      <c r="AG16" s="36">
        <f t="shared" si="5"/>
        <v>1487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40</v>
      </c>
      <c r="H17" s="1">
        <v>0</v>
      </c>
      <c r="I17" s="1">
        <v>0</v>
      </c>
      <c r="J17" s="1">
        <v>40</v>
      </c>
      <c r="K17" s="1">
        <v>41</v>
      </c>
      <c r="L17" s="1">
        <v>0</v>
      </c>
      <c r="M17" s="1">
        <v>41</v>
      </c>
      <c r="N17" s="1">
        <v>40</v>
      </c>
      <c r="O17" s="1">
        <v>0</v>
      </c>
      <c r="P17" s="1">
        <v>40</v>
      </c>
      <c r="Q17" s="1">
        <v>81</v>
      </c>
      <c r="R17" s="1">
        <v>0</v>
      </c>
      <c r="S17" s="1">
        <v>81</v>
      </c>
      <c r="V17" s="44" t="s">
        <v>49</v>
      </c>
      <c r="W17" s="19">
        <f t="shared" si="0"/>
        <v>35</v>
      </c>
      <c r="X17" s="19">
        <f t="shared" si="1"/>
        <v>32</v>
      </c>
      <c r="Y17" s="19">
        <f t="shared" si="2"/>
        <v>41</v>
      </c>
      <c r="Z17" s="19">
        <f t="shared" si="3"/>
        <v>73</v>
      </c>
      <c r="AA17" s="28"/>
      <c r="AB17" s="58" t="s">
        <v>63</v>
      </c>
      <c r="AC17" s="61"/>
      <c r="AD17" s="24">
        <f t="shared" ref="AD17:AD23" si="6">VLOOKUP($A23,$A$2:$S$67,10,FALSE)</f>
        <v>228</v>
      </c>
      <c r="AE17" s="24">
        <f t="shared" ref="AE17:AE23" si="7">VLOOKUP($A23,$A$2:$S$67,13,FALSE)</f>
        <v>189</v>
      </c>
      <c r="AF17" s="24">
        <f t="shared" ref="AF17:AF23" si="8">VLOOKUP($A23,$A$2:$S$67,16,FALSE)</f>
        <v>266</v>
      </c>
      <c r="AG17" s="19">
        <f t="shared" si="5"/>
        <v>455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287</v>
      </c>
      <c r="H18" s="1">
        <v>2</v>
      </c>
      <c r="I18" s="1">
        <v>1</v>
      </c>
      <c r="J18" s="1">
        <v>290</v>
      </c>
      <c r="K18" s="1">
        <v>287</v>
      </c>
      <c r="L18" s="1">
        <v>3</v>
      </c>
      <c r="M18" s="1">
        <v>290</v>
      </c>
      <c r="N18" s="1">
        <v>309</v>
      </c>
      <c r="O18" s="1">
        <v>2</v>
      </c>
      <c r="P18" s="1">
        <v>311</v>
      </c>
      <c r="Q18" s="1">
        <v>596</v>
      </c>
      <c r="R18" s="1">
        <v>5</v>
      </c>
      <c r="S18" s="1">
        <v>601</v>
      </c>
      <c r="V18" s="44" t="s">
        <v>50</v>
      </c>
      <c r="W18" s="19">
        <f t="shared" si="0"/>
        <v>31</v>
      </c>
      <c r="X18" s="19">
        <f t="shared" si="1"/>
        <v>27</v>
      </c>
      <c r="Y18" s="19">
        <f t="shared" si="2"/>
        <v>34</v>
      </c>
      <c r="Z18" s="19">
        <f t="shared" si="3"/>
        <v>61</v>
      </c>
      <c r="AA18" s="28"/>
      <c r="AB18" s="58" t="s">
        <v>53</v>
      </c>
      <c r="AC18" s="61"/>
      <c r="AD18" s="24">
        <f t="shared" si="6"/>
        <v>445</v>
      </c>
      <c r="AE18" s="24">
        <f t="shared" si="7"/>
        <v>440</v>
      </c>
      <c r="AF18" s="24">
        <f t="shared" si="8"/>
        <v>506</v>
      </c>
      <c r="AG18" s="19">
        <f t="shared" si="5"/>
        <v>946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172</v>
      </c>
      <c r="H19" s="1">
        <v>0</v>
      </c>
      <c r="I19" s="1">
        <v>0</v>
      </c>
      <c r="J19" s="1">
        <v>172</v>
      </c>
      <c r="K19" s="1">
        <v>161</v>
      </c>
      <c r="L19" s="1">
        <v>0</v>
      </c>
      <c r="M19" s="1">
        <v>161</v>
      </c>
      <c r="N19" s="1">
        <v>191</v>
      </c>
      <c r="O19" s="1">
        <v>0</v>
      </c>
      <c r="P19" s="1">
        <v>191</v>
      </c>
      <c r="Q19" s="1">
        <v>352</v>
      </c>
      <c r="R19" s="1">
        <v>0</v>
      </c>
      <c r="S19" s="1">
        <v>352</v>
      </c>
      <c r="V19" s="44" t="s">
        <v>51</v>
      </c>
      <c r="W19" s="19">
        <f t="shared" si="0"/>
        <v>40</v>
      </c>
      <c r="X19" s="19">
        <f t="shared" si="1"/>
        <v>41</v>
      </c>
      <c r="Y19" s="19">
        <f t="shared" si="2"/>
        <v>40</v>
      </c>
      <c r="Z19" s="19">
        <f t="shared" si="3"/>
        <v>81</v>
      </c>
      <c r="AA19" s="28"/>
      <c r="AB19" s="58" t="s">
        <v>68</v>
      </c>
      <c r="AC19" s="61"/>
      <c r="AD19" s="24">
        <f t="shared" si="6"/>
        <v>262</v>
      </c>
      <c r="AE19" s="24">
        <f t="shared" si="7"/>
        <v>130</v>
      </c>
      <c r="AF19" s="24">
        <f t="shared" si="8"/>
        <v>257</v>
      </c>
      <c r="AG19" s="19">
        <f t="shared" si="5"/>
        <v>387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85</v>
      </c>
      <c r="H20" s="1">
        <v>1</v>
      </c>
      <c r="I20" s="1">
        <v>0</v>
      </c>
      <c r="J20" s="1">
        <v>86</v>
      </c>
      <c r="K20" s="1">
        <v>79</v>
      </c>
      <c r="L20" s="1">
        <v>0</v>
      </c>
      <c r="M20" s="1">
        <v>79</v>
      </c>
      <c r="N20" s="1">
        <v>76</v>
      </c>
      <c r="O20" s="1">
        <v>1</v>
      </c>
      <c r="P20" s="1">
        <v>77</v>
      </c>
      <c r="Q20" s="1">
        <v>155</v>
      </c>
      <c r="R20" s="1">
        <v>1</v>
      </c>
      <c r="S20" s="1">
        <v>156</v>
      </c>
      <c r="V20" s="44" t="s">
        <v>56</v>
      </c>
      <c r="W20" s="19">
        <f t="shared" si="0"/>
        <v>290</v>
      </c>
      <c r="X20" s="19">
        <f t="shared" si="1"/>
        <v>290</v>
      </c>
      <c r="Y20" s="19">
        <f t="shared" si="2"/>
        <v>311</v>
      </c>
      <c r="Z20" s="19">
        <f t="shared" si="3"/>
        <v>601</v>
      </c>
      <c r="AA20" s="28"/>
      <c r="AB20" s="58" t="s">
        <v>57</v>
      </c>
      <c r="AC20" s="61"/>
      <c r="AD20" s="24">
        <f t="shared" si="6"/>
        <v>498</v>
      </c>
      <c r="AE20" s="24">
        <f t="shared" si="7"/>
        <v>475</v>
      </c>
      <c r="AF20" s="24">
        <f t="shared" si="8"/>
        <v>559</v>
      </c>
      <c r="AG20" s="19">
        <f t="shared" si="5"/>
        <v>1034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172</v>
      </c>
      <c r="X21" s="19">
        <f t="shared" si="1"/>
        <v>161</v>
      </c>
      <c r="Y21" s="19">
        <f t="shared" si="2"/>
        <v>191</v>
      </c>
      <c r="Z21" s="19">
        <f t="shared" si="3"/>
        <v>352</v>
      </c>
      <c r="AA21" s="28"/>
      <c r="AB21" s="58" t="s">
        <v>59</v>
      </c>
      <c r="AC21" s="61"/>
      <c r="AD21" s="24">
        <f t="shared" si="6"/>
        <v>306</v>
      </c>
      <c r="AE21" s="24">
        <f t="shared" si="7"/>
        <v>280</v>
      </c>
      <c r="AF21" s="24">
        <f t="shared" si="8"/>
        <v>341</v>
      </c>
      <c r="AG21" s="19">
        <f t="shared" si="5"/>
        <v>621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141</v>
      </c>
      <c r="H22" s="1">
        <v>3</v>
      </c>
      <c r="I22" s="1">
        <v>2</v>
      </c>
      <c r="J22" s="1">
        <v>146</v>
      </c>
      <c r="K22" s="1">
        <v>143</v>
      </c>
      <c r="L22" s="1">
        <v>2</v>
      </c>
      <c r="M22" s="1">
        <v>145</v>
      </c>
      <c r="N22" s="1">
        <v>154</v>
      </c>
      <c r="O22" s="1">
        <v>5</v>
      </c>
      <c r="P22" s="1">
        <v>159</v>
      </c>
      <c r="Q22" s="1">
        <v>297</v>
      </c>
      <c r="R22" s="1">
        <v>7</v>
      </c>
      <c r="S22" s="1">
        <v>304</v>
      </c>
      <c r="V22" s="44" t="s">
        <v>61</v>
      </c>
      <c r="W22" s="19">
        <f>AD15+AD17+AD18</f>
        <v>1477</v>
      </c>
      <c r="X22" s="19">
        <f>AE15+AE17+AE18</f>
        <v>1464</v>
      </c>
      <c r="Y22" s="19">
        <f>AF15+AF17+AF18</f>
        <v>1728</v>
      </c>
      <c r="Z22" s="19">
        <f t="shared" si="3"/>
        <v>3192</v>
      </c>
      <c r="AA22" s="28"/>
      <c r="AB22" s="58" t="s">
        <v>62</v>
      </c>
      <c r="AC22" s="61"/>
      <c r="AD22" s="24">
        <f t="shared" si="6"/>
        <v>304</v>
      </c>
      <c r="AE22" s="24">
        <f t="shared" si="7"/>
        <v>298</v>
      </c>
      <c r="AF22" s="24">
        <f t="shared" si="8"/>
        <v>346</v>
      </c>
      <c r="AG22" s="19">
        <f t="shared" si="5"/>
        <v>644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228</v>
      </c>
      <c r="H23" s="1">
        <v>0</v>
      </c>
      <c r="I23" s="1">
        <v>0</v>
      </c>
      <c r="J23" s="1">
        <v>228</v>
      </c>
      <c r="K23" s="1">
        <v>189</v>
      </c>
      <c r="L23" s="1">
        <v>0</v>
      </c>
      <c r="M23" s="1">
        <v>189</v>
      </c>
      <c r="N23" s="1">
        <v>266</v>
      </c>
      <c r="O23" s="1">
        <v>0</v>
      </c>
      <c r="P23" s="1">
        <v>266</v>
      </c>
      <c r="Q23" s="1">
        <v>455</v>
      </c>
      <c r="R23" s="1">
        <v>0</v>
      </c>
      <c r="S23" s="1">
        <v>455</v>
      </c>
      <c r="V23" s="44" t="s">
        <v>64</v>
      </c>
      <c r="W23" s="19">
        <f>AD19+AD20+AD21+AD22+AD23</f>
        <v>1834</v>
      </c>
      <c r="X23" s="19">
        <f>AE19+AE20+AE21+AE22+AE23</f>
        <v>1617</v>
      </c>
      <c r="Y23" s="19">
        <f>AF19+AF20+AF21+AF22+AF23</f>
        <v>2004</v>
      </c>
      <c r="Z23" s="19">
        <f t="shared" si="3"/>
        <v>3621</v>
      </c>
      <c r="AA23" s="28"/>
      <c r="AB23" s="58" t="s">
        <v>65</v>
      </c>
      <c r="AC23" s="61"/>
      <c r="AD23" s="24">
        <f t="shared" si="6"/>
        <v>464</v>
      </c>
      <c r="AE23" s="24">
        <f t="shared" si="7"/>
        <v>434</v>
      </c>
      <c r="AF23" s="24">
        <f t="shared" si="8"/>
        <v>501</v>
      </c>
      <c r="AG23" s="19">
        <f t="shared" si="5"/>
        <v>935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435</v>
      </c>
      <c r="H24" s="1">
        <v>10</v>
      </c>
      <c r="I24" s="1">
        <v>0</v>
      </c>
      <c r="J24" s="1">
        <v>445</v>
      </c>
      <c r="K24" s="1">
        <v>430</v>
      </c>
      <c r="L24" s="1">
        <v>10</v>
      </c>
      <c r="M24" s="1">
        <v>440</v>
      </c>
      <c r="N24" s="1">
        <v>506</v>
      </c>
      <c r="O24" s="1">
        <v>0</v>
      </c>
      <c r="P24" s="1">
        <v>506</v>
      </c>
      <c r="Q24" s="1">
        <v>936</v>
      </c>
      <c r="R24" s="1">
        <v>10</v>
      </c>
      <c r="S24" s="1">
        <v>946</v>
      </c>
      <c r="V24" s="44" t="s">
        <v>66</v>
      </c>
      <c r="W24" s="19">
        <f>AD31+AD32</f>
        <v>1375</v>
      </c>
      <c r="X24" s="19">
        <f>AE31+AE32</f>
        <v>1644</v>
      </c>
      <c r="Y24" s="19">
        <f>AF31+AF32</f>
        <v>1779</v>
      </c>
      <c r="Z24" s="19">
        <f t="shared" si="3"/>
        <v>3423</v>
      </c>
      <c r="AA24" s="16"/>
      <c r="AB24" s="58" t="s">
        <v>128</v>
      </c>
      <c r="AC24" s="61"/>
      <c r="AD24" s="19">
        <f>AD15+SUM(AD17:AD23)</f>
        <v>3311</v>
      </c>
      <c r="AE24" s="19">
        <f>AE15+SUM(AE17:AE23)</f>
        <v>3081</v>
      </c>
      <c r="AF24" s="19">
        <f>AF15+SUM(AF17:AF23)</f>
        <v>3732</v>
      </c>
      <c r="AG24" s="19">
        <f>AG15+SUM(AG17:AG23)</f>
        <v>6813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262</v>
      </c>
      <c r="H25" s="1">
        <v>0</v>
      </c>
      <c r="I25" s="1">
        <v>0</v>
      </c>
      <c r="J25" s="1">
        <v>262</v>
      </c>
      <c r="K25" s="1">
        <v>130</v>
      </c>
      <c r="L25" s="1">
        <v>0</v>
      </c>
      <c r="M25" s="1">
        <v>130</v>
      </c>
      <c r="N25" s="1">
        <v>257</v>
      </c>
      <c r="O25" s="1">
        <v>0</v>
      </c>
      <c r="P25" s="1">
        <v>257</v>
      </c>
      <c r="Q25" s="1">
        <v>387</v>
      </c>
      <c r="R25" s="1">
        <v>0</v>
      </c>
      <c r="S25" s="1">
        <v>387</v>
      </c>
      <c r="V25" s="44" t="s">
        <v>69</v>
      </c>
      <c r="W25" s="19">
        <f>AD33+AD34</f>
        <v>510</v>
      </c>
      <c r="X25" s="19">
        <f>AE33+AE34</f>
        <v>504</v>
      </c>
      <c r="Y25" s="19">
        <f>AF33+AF34</f>
        <v>570</v>
      </c>
      <c r="Z25" s="19">
        <f t="shared" si="3"/>
        <v>1074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495</v>
      </c>
      <c r="H26" s="1">
        <v>0</v>
      </c>
      <c r="I26" s="1">
        <v>3</v>
      </c>
      <c r="J26" s="1">
        <v>498</v>
      </c>
      <c r="K26" s="1">
        <v>474</v>
      </c>
      <c r="L26" s="1">
        <v>1</v>
      </c>
      <c r="M26" s="1">
        <v>475</v>
      </c>
      <c r="N26" s="1">
        <v>557</v>
      </c>
      <c r="O26" s="1">
        <v>2</v>
      </c>
      <c r="P26" s="1">
        <v>559</v>
      </c>
      <c r="Q26" s="1">
        <v>1031</v>
      </c>
      <c r="R26" s="1">
        <v>3</v>
      </c>
      <c r="S26" s="1">
        <v>1034</v>
      </c>
      <c r="V26" s="44" t="s">
        <v>71</v>
      </c>
      <c r="W26" s="19">
        <f>AD35+AD36+AD37</f>
        <v>2275</v>
      </c>
      <c r="X26" s="19">
        <f>AE35+AE36+AE37</f>
        <v>3112</v>
      </c>
      <c r="Y26" s="19">
        <f>AF35+AF36+AF37</f>
        <v>3226</v>
      </c>
      <c r="Z26" s="19">
        <f t="shared" si="3"/>
        <v>6338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304</v>
      </c>
      <c r="H27" s="1">
        <v>0</v>
      </c>
      <c r="I27" s="1">
        <v>2</v>
      </c>
      <c r="J27" s="1">
        <v>306</v>
      </c>
      <c r="K27" s="1">
        <v>279</v>
      </c>
      <c r="L27" s="1">
        <v>1</v>
      </c>
      <c r="M27" s="1">
        <v>280</v>
      </c>
      <c r="N27" s="1">
        <v>340</v>
      </c>
      <c r="O27" s="1">
        <v>1</v>
      </c>
      <c r="P27" s="1">
        <v>341</v>
      </c>
      <c r="Q27" s="1">
        <v>619</v>
      </c>
      <c r="R27" s="1">
        <v>2</v>
      </c>
      <c r="S27" s="1">
        <v>621</v>
      </c>
      <c r="V27" s="44" t="s">
        <v>72</v>
      </c>
      <c r="W27" s="19">
        <f>VLOOKUP($A20,$A$2:$S$67,10,FALSE)</f>
        <v>86</v>
      </c>
      <c r="X27" s="19">
        <f>VLOOKUP($A20,$A$2:$S$67,13,FALSE)</f>
        <v>79</v>
      </c>
      <c r="Y27" s="19">
        <f>VLOOKUP($A20,$A$2:$S$67,16,FALSE)</f>
        <v>77</v>
      </c>
      <c r="Z27" s="19">
        <f t="shared" si="3"/>
        <v>156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302</v>
      </c>
      <c r="H28" s="1">
        <v>1</v>
      </c>
      <c r="I28" s="1">
        <v>1</v>
      </c>
      <c r="J28" s="1">
        <v>304</v>
      </c>
      <c r="K28" s="1">
        <v>297</v>
      </c>
      <c r="L28" s="1">
        <v>1</v>
      </c>
      <c r="M28" s="1">
        <v>298</v>
      </c>
      <c r="N28" s="1">
        <v>344</v>
      </c>
      <c r="O28" s="1">
        <v>2</v>
      </c>
      <c r="P28" s="1">
        <v>346</v>
      </c>
      <c r="Q28" s="1">
        <v>641</v>
      </c>
      <c r="R28" s="1">
        <v>3</v>
      </c>
      <c r="S28" s="1">
        <v>644</v>
      </c>
      <c r="V28" s="44" t="s">
        <v>73</v>
      </c>
      <c r="W28" s="19">
        <f>AD50</f>
        <v>1774</v>
      </c>
      <c r="X28" s="19">
        <f>AE50</f>
        <v>2577</v>
      </c>
      <c r="Y28" s="19">
        <f>AF50</f>
        <v>2704</v>
      </c>
      <c r="Z28" s="19">
        <f t="shared" si="3"/>
        <v>5281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458</v>
      </c>
      <c r="H29" s="1">
        <v>1</v>
      </c>
      <c r="I29" s="1">
        <v>5</v>
      </c>
      <c r="J29" s="1">
        <v>464</v>
      </c>
      <c r="K29" s="1">
        <v>431</v>
      </c>
      <c r="L29" s="1">
        <v>3</v>
      </c>
      <c r="M29" s="1">
        <v>434</v>
      </c>
      <c r="N29" s="1">
        <v>498</v>
      </c>
      <c r="O29" s="1">
        <v>3</v>
      </c>
      <c r="P29" s="1">
        <v>501</v>
      </c>
      <c r="Q29" s="1">
        <v>929</v>
      </c>
      <c r="R29" s="1">
        <v>6</v>
      </c>
      <c r="S29" s="1">
        <v>935</v>
      </c>
      <c r="V29" s="44" t="s">
        <v>74</v>
      </c>
      <c r="W29" s="19">
        <f t="shared" ref="W29:W52" si="9">VLOOKUP($A44,$A$2:$S$67,10,FALSE)</f>
        <v>45</v>
      </c>
      <c r="X29" s="19">
        <f t="shared" ref="X29:X52" si="10">VLOOKUP($A44,$A$2:$S$67,13,FALSE)</f>
        <v>39</v>
      </c>
      <c r="Y29" s="19">
        <f t="shared" ref="Y29:Y52" si="11">VLOOKUP($A44,$A$2:$S$67,16,FALSE)</f>
        <v>43</v>
      </c>
      <c r="Z29" s="19">
        <f t="shared" si="3"/>
        <v>82</v>
      </c>
      <c r="AA29" s="16"/>
      <c r="AB29" s="58" t="s">
        <v>75</v>
      </c>
      <c r="AC29" s="5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702</v>
      </c>
      <c r="H30" s="1">
        <v>0</v>
      </c>
      <c r="I30" s="1">
        <v>2</v>
      </c>
      <c r="J30" s="1">
        <v>704</v>
      </c>
      <c r="K30" s="1">
        <v>834</v>
      </c>
      <c r="L30" s="1">
        <v>0</v>
      </c>
      <c r="M30" s="1">
        <v>834</v>
      </c>
      <c r="N30" s="1">
        <v>904</v>
      </c>
      <c r="O30" s="1">
        <v>2</v>
      </c>
      <c r="P30" s="1">
        <v>906</v>
      </c>
      <c r="Q30" s="1">
        <v>1738</v>
      </c>
      <c r="R30" s="1">
        <v>2</v>
      </c>
      <c r="S30" s="1">
        <v>1740</v>
      </c>
      <c r="V30" s="44" t="s">
        <v>77</v>
      </c>
      <c r="W30" s="19">
        <f t="shared" si="9"/>
        <v>80</v>
      </c>
      <c r="X30" s="19">
        <f t="shared" si="10"/>
        <v>88</v>
      </c>
      <c r="Y30" s="19">
        <f t="shared" si="11"/>
        <v>91</v>
      </c>
      <c r="Z30" s="19">
        <f t="shared" si="3"/>
        <v>179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663</v>
      </c>
      <c r="H31" s="1">
        <v>3</v>
      </c>
      <c r="I31" s="1">
        <v>5</v>
      </c>
      <c r="J31" s="1">
        <v>671</v>
      </c>
      <c r="K31" s="1">
        <v>806</v>
      </c>
      <c r="L31" s="1">
        <v>4</v>
      </c>
      <c r="M31" s="1">
        <v>810</v>
      </c>
      <c r="N31" s="1">
        <v>867</v>
      </c>
      <c r="O31" s="1">
        <v>6</v>
      </c>
      <c r="P31" s="1">
        <v>873</v>
      </c>
      <c r="Q31" s="1">
        <v>1673</v>
      </c>
      <c r="R31" s="1">
        <v>10</v>
      </c>
      <c r="S31" s="1">
        <v>1683</v>
      </c>
      <c r="V31" s="44" t="s">
        <v>79</v>
      </c>
      <c r="W31" s="19">
        <f t="shared" si="9"/>
        <v>66</v>
      </c>
      <c r="X31" s="19">
        <f t="shared" si="10"/>
        <v>67</v>
      </c>
      <c r="Y31" s="19">
        <f t="shared" si="11"/>
        <v>72</v>
      </c>
      <c r="Z31" s="19">
        <f t="shared" si="3"/>
        <v>139</v>
      </c>
      <c r="AA31" s="28"/>
      <c r="AB31" s="58" t="s">
        <v>80</v>
      </c>
      <c r="AC31" s="59"/>
      <c r="AD31" s="24">
        <f>VLOOKUP($A30,$A$2:$S$67,10,FALSE)</f>
        <v>704</v>
      </c>
      <c r="AE31" s="24">
        <f>VLOOKUP($A30,$A$2:$S$67,13,FALSE)</f>
        <v>834</v>
      </c>
      <c r="AF31" s="24">
        <f>VLOOKUP($A30,$A$2:$S$67,16,FALSE)</f>
        <v>906</v>
      </c>
      <c r="AG31" s="19">
        <f t="shared" ref="AG31:AG37" si="12">AE31+AF31</f>
        <v>1740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687</v>
      </c>
      <c r="H32" s="1">
        <v>3</v>
      </c>
      <c r="I32" s="1">
        <v>4</v>
      </c>
      <c r="J32" s="1">
        <v>694</v>
      </c>
      <c r="K32" s="1">
        <v>917</v>
      </c>
      <c r="L32" s="1">
        <v>4</v>
      </c>
      <c r="M32" s="1">
        <v>921</v>
      </c>
      <c r="N32" s="1">
        <v>999</v>
      </c>
      <c r="O32" s="1">
        <v>6</v>
      </c>
      <c r="P32" s="1">
        <v>1005</v>
      </c>
      <c r="Q32" s="1">
        <v>1916</v>
      </c>
      <c r="R32" s="1">
        <v>10</v>
      </c>
      <c r="S32" s="1">
        <v>1926</v>
      </c>
      <c r="V32" s="44" t="s">
        <v>82</v>
      </c>
      <c r="W32" s="19">
        <f t="shared" si="9"/>
        <v>45</v>
      </c>
      <c r="X32" s="19">
        <f t="shared" si="10"/>
        <v>47</v>
      </c>
      <c r="Y32" s="19">
        <f t="shared" si="11"/>
        <v>44</v>
      </c>
      <c r="Z32" s="19">
        <f t="shared" si="3"/>
        <v>91</v>
      </c>
      <c r="AA32" s="28"/>
      <c r="AB32" s="58" t="s">
        <v>83</v>
      </c>
      <c r="AC32" s="59"/>
      <c r="AD32" s="24">
        <f>VLOOKUP($A31,$A$2:$S$67,10,FALSE)</f>
        <v>671</v>
      </c>
      <c r="AE32" s="24">
        <f>VLOOKUP($A31,$A$2:$S$67,13,FALSE)</f>
        <v>810</v>
      </c>
      <c r="AF32" s="24">
        <f>VLOOKUP($A31,$A$2:$S$67,16,FALSE)</f>
        <v>873</v>
      </c>
      <c r="AG32" s="19">
        <f t="shared" si="12"/>
        <v>1683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972</v>
      </c>
      <c r="H33" s="1">
        <v>2</v>
      </c>
      <c r="I33" s="1">
        <v>5</v>
      </c>
      <c r="J33" s="1">
        <v>979</v>
      </c>
      <c r="K33" s="1">
        <v>1446</v>
      </c>
      <c r="L33" s="1">
        <v>5</v>
      </c>
      <c r="M33" s="1">
        <v>1451</v>
      </c>
      <c r="N33" s="1">
        <v>1474</v>
      </c>
      <c r="O33" s="1">
        <v>4</v>
      </c>
      <c r="P33" s="1">
        <v>1478</v>
      </c>
      <c r="Q33" s="1">
        <v>2920</v>
      </c>
      <c r="R33" s="1">
        <v>9</v>
      </c>
      <c r="S33" s="1">
        <v>2929</v>
      </c>
      <c r="V33" s="44" t="s">
        <v>85</v>
      </c>
      <c r="W33" s="19">
        <f t="shared" si="9"/>
        <v>12</v>
      </c>
      <c r="X33" s="19">
        <f t="shared" si="10"/>
        <v>13</v>
      </c>
      <c r="Y33" s="19">
        <f t="shared" si="11"/>
        <v>15</v>
      </c>
      <c r="Z33" s="19">
        <f t="shared" si="3"/>
        <v>28</v>
      </c>
      <c r="AA33" s="28"/>
      <c r="AB33" s="58" t="s">
        <v>86</v>
      </c>
      <c r="AC33" s="59"/>
      <c r="AD33" s="24">
        <f>VLOOKUP($A42,$A$2:$S$67,10,FALSE)</f>
        <v>270</v>
      </c>
      <c r="AE33" s="24">
        <f>VLOOKUP($A42,$A$2:$S$67,13,FALSE)</f>
        <v>250</v>
      </c>
      <c r="AF33" s="24">
        <f>VLOOKUP($A42,$A$2:$S$67,16,FALSE)</f>
        <v>309</v>
      </c>
      <c r="AG33" s="19">
        <f t="shared" si="12"/>
        <v>559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595</v>
      </c>
      <c r="H34" s="1">
        <v>3</v>
      </c>
      <c r="I34" s="1">
        <v>4</v>
      </c>
      <c r="J34" s="1">
        <v>602</v>
      </c>
      <c r="K34" s="1">
        <v>736</v>
      </c>
      <c r="L34" s="1">
        <v>4</v>
      </c>
      <c r="M34" s="1">
        <v>740</v>
      </c>
      <c r="N34" s="1">
        <v>740</v>
      </c>
      <c r="O34" s="1">
        <v>3</v>
      </c>
      <c r="P34" s="1">
        <v>743</v>
      </c>
      <c r="Q34" s="1">
        <v>1476</v>
      </c>
      <c r="R34" s="1">
        <v>7</v>
      </c>
      <c r="S34" s="1">
        <v>1483</v>
      </c>
      <c r="V34" s="44" t="s">
        <v>88</v>
      </c>
      <c r="W34" s="19">
        <f t="shared" si="9"/>
        <v>44</v>
      </c>
      <c r="X34" s="19">
        <f t="shared" si="10"/>
        <v>51</v>
      </c>
      <c r="Y34" s="19">
        <f t="shared" si="11"/>
        <v>51</v>
      </c>
      <c r="Z34" s="19">
        <f t="shared" si="3"/>
        <v>102</v>
      </c>
      <c r="AA34" s="28"/>
      <c r="AB34" s="58" t="s">
        <v>89</v>
      </c>
      <c r="AC34" s="59"/>
      <c r="AD34" s="24">
        <f>VLOOKUP($A43,$A$2:$S$67,10,FALSE)</f>
        <v>240</v>
      </c>
      <c r="AE34" s="24">
        <f>VLOOKUP($A43,$A$2:$S$67,13,FALSE)</f>
        <v>254</v>
      </c>
      <c r="AF34" s="24">
        <f>VLOOKUP($A43,$A$2:$S$67,16,FALSE)</f>
        <v>261</v>
      </c>
      <c r="AG34" s="19">
        <f t="shared" si="12"/>
        <v>515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9"/>
        <v>20</v>
      </c>
      <c r="X35" s="19">
        <f t="shared" si="10"/>
        <v>22</v>
      </c>
      <c r="Y35" s="19">
        <f t="shared" si="11"/>
        <v>15</v>
      </c>
      <c r="Z35" s="19">
        <f t="shared" si="3"/>
        <v>37</v>
      </c>
      <c r="AA35" s="28"/>
      <c r="AB35" s="58" t="s">
        <v>92</v>
      </c>
      <c r="AC35" s="59"/>
      <c r="AD35" s="24">
        <f>VLOOKUP($A32,$A$2:$S$67,10,FALSE)</f>
        <v>694</v>
      </c>
      <c r="AE35" s="24">
        <f>VLOOKUP($A32,$A$2:$S$67,13,FALSE)</f>
        <v>921</v>
      </c>
      <c r="AF35" s="24">
        <f>VLOOKUP($A32,$A$2:$S$67,16,FALSE)</f>
        <v>1005</v>
      </c>
      <c r="AG35" s="19">
        <f t="shared" si="12"/>
        <v>1926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654</v>
      </c>
      <c r="H36" s="1">
        <v>3</v>
      </c>
      <c r="I36" s="1">
        <v>1</v>
      </c>
      <c r="J36" s="1">
        <v>658</v>
      </c>
      <c r="K36" s="1">
        <v>687</v>
      </c>
      <c r="L36" s="1">
        <v>3</v>
      </c>
      <c r="M36" s="1">
        <v>690</v>
      </c>
      <c r="N36" s="1">
        <v>795</v>
      </c>
      <c r="O36" s="1">
        <v>2</v>
      </c>
      <c r="P36" s="1">
        <v>797</v>
      </c>
      <c r="Q36" s="1">
        <v>1482</v>
      </c>
      <c r="R36" s="1">
        <v>5</v>
      </c>
      <c r="S36" s="1">
        <v>1487</v>
      </c>
      <c r="V36" s="44" t="s">
        <v>94</v>
      </c>
      <c r="W36" s="19">
        <f t="shared" si="9"/>
        <v>115</v>
      </c>
      <c r="X36" s="19">
        <f t="shared" si="10"/>
        <v>114</v>
      </c>
      <c r="Y36" s="19">
        <f t="shared" si="11"/>
        <v>141</v>
      </c>
      <c r="Z36" s="19">
        <f t="shared" si="3"/>
        <v>255</v>
      </c>
      <c r="AA36" s="28"/>
      <c r="AB36" s="58" t="s">
        <v>84</v>
      </c>
      <c r="AC36" s="59"/>
      <c r="AD36" s="24">
        <f>VLOOKUP($A33,$A$2:$S$67,10,FALSE)</f>
        <v>979</v>
      </c>
      <c r="AE36" s="24">
        <f>VLOOKUP($A33,$A$2:$S$67,13,FALSE)</f>
        <v>1451</v>
      </c>
      <c r="AF36" s="24">
        <f>VLOOKUP($A33,$A$2:$S$67,16,FALSE)</f>
        <v>1478</v>
      </c>
      <c r="AG36" s="19">
        <f t="shared" si="12"/>
        <v>2929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455</v>
      </c>
      <c r="H37" s="1">
        <v>0</v>
      </c>
      <c r="I37" s="1">
        <v>1</v>
      </c>
      <c r="J37" s="1">
        <v>456</v>
      </c>
      <c r="K37" s="1">
        <v>526</v>
      </c>
      <c r="L37" s="1">
        <v>1</v>
      </c>
      <c r="M37" s="1">
        <v>527</v>
      </c>
      <c r="N37" s="1">
        <v>585</v>
      </c>
      <c r="O37" s="1">
        <v>0</v>
      </c>
      <c r="P37" s="1">
        <v>585</v>
      </c>
      <c r="Q37" s="1">
        <v>1111</v>
      </c>
      <c r="R37" s="1">
        <v>1</v>
      </c>
      <c r="S37" s="1">
        <v>1112</v>
      </c>
      <c r="V37" s="44" t="s">
        <v>96</v>
      </c>
      <c r="W37" s="19">
        <f t="shared" si="9"/>
        <v>160</v>
      </c>
      <c r="X37" s="19">
        <f t="shared" si="10"/>
        <v>146</v>
      </c>
      <c r="Y37" s="19">
        <f t="shared" si="11"/>
        <v>164</v>
      </c>
      <c r="Z37" s="19">
        <f t="shared" si="3"/>
        <v>310</v>
      </c>
      <c r="AA37" s="28"/>
      <c r="AB37" s="58" t="s">
        <v>87</v>
      </c>
      <c r="AC37" s="59"/>
      <c r="AD37" s="24">
        <f>VLOOKUP($A34,$A$2:$S$67,10,FALSE)</f>
        <v>602</v>
      </c>
      <c r="AE37" s="24">
        <f>VLOOKUP($A34,$A$2:$S$67,13,FALSE)</f>
        <v>740</v>
      </c>
      <c r="AF37" s="24">
        <f>VLOOKUP($A34,$A$2:$S$67,16,FALSE)</f>
        <v>743</v>
      </c>
      <c r="AG37" s="19">
        <f t="shared" si="12"/>
        <v>1483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420</v>
      </c>
      <c r="H38" s="1">
        <v>2</v>
      </c>
      <c r="I38" s="1">
        <v>3</v>
      </c>
      <c r="J38" s="1">
        <v>425</v>
      </c>
      <c r="K38" s="1">
        <v>608</v>
      </c>
      <c r="L38" s="1">
        <v>3</v>
      </c>
      <c r="M38" s="1">
        <v>611</v>
      </c>
      <c r="N38" s="1">
        <v>637</v>
      </c>
      <c r="O38" s="1">
        <v>5</v>
      </c>
      <c r="P38" s="1">
        <v>642</v>
      </c>
      <c r="Q38" s="1">
        <v>1245</v>
      </c>
      <c r="R38" s="1">
        <v>8</v>
      </c>
      <c r="S38" s="1">
        <v>1253</v>
      </c>
      <c r="V38" s="44" t="s">
        <v>98</v>
      </c>
      <c r="W38" s="19">
        <f t="shared" si="9"/>
        <v>40</v>
      </c>
      <c r="X38" s="19">
        <f t="shared" si="10"/>
        <v>39</v>
      </c>
      <c r="Y38" s="19">
        <f t="shared" si="11"/>
        <v>37</v>
      </c>
      <c r="Z38" s="19">
        <f t="shared" si="3"/>
        <v>76</v>
      </c>
      <c r="AA38" s="16"/>
      <c r="AB38" s="58" t="s">
        <v>67</v>
      </c>
      <c r="AC38" s="59"/>
      <c r="AD38" s="19">
        <f>SUM(AD31:AD37)</f>
        <v>4160</v>
      </c>
      <c r="AE38" s="19">
        <f>SUM(AE31:AE37)</f>
        <v>5260</v>
      </c>
      <c r="AF38" s="19">
        <f>SUM(AF31:AF37)</f>
        <v>5575</v>
      </c>
      <c r="AG38" s="19">
        <f>SUM(AG31:AG37)</f>
        <v>10835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192</v>
      </c>
      <c r="H39" s="1">
        <v>1</v>
      </c>
      <c r="I39" s="1">
        <v>6</v>
      </c>
      <c r="J39" s="1">
        <v>199</v>
      </c>
      <c r="K39" s="1">
        <v>327</v>
      </c>
      <c r="L39" s="1">
        <v>2</v>
      </c>
      <c r="M39" s="1">
        <v>329</v>
      </c>
      <c r="N39" s="1">
        <v>315</v>
      </c>
      <c r="O39" s="1">
        <v>5</v>
      </c>
      <c r="P39" s="1">
        <v>320</v>
      </c>
      <c r="Q39" s="1">
        <v>642</v>
      </c>
      <c r="R39" s="1">
        <v>7</v>
      </c>
      <c r="S39" s="1">
        <v>649</v>
      </c>
      <c r="V39" s="44" t="s">
        <v>100</v>
      </c>
      <c r="W39" s="19">
        <f t="shared" si="9"/>
        <v>37</v>
      </c>
      <c r="X39" s="19">
        <f t="shared" si="10"/>
        <v>33</v>
      </c>
      <c r="Y39" s="19">
        <f t="shared" si="11"/>
        <v>36</v>
      </c>
      <c r="Z39" s="19">
        <f t="shared" si="3"/>
        <v>69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367</v>
      </c>
      <c r="H40" s="1">
        <v>4</v>
      </c>
      <c r="I40" s="1">
        <v>3</v>
      </c>
      <c r="J40" s="1">
        <v>374</v>
      </c>
      <c r="K40" s="1">
        <v>601</v>
      </c>
      <c r="L40" s="1">
        <v>3</v>
      </c>
      <c r="M40" s="1">
        <v>604</v>
      </c>
      <c r="N40" s="1">
        <v>618</v>
      </c>
      <c r="O40" s="1">
        <v>5</v>
      </c>
      <c r="P40" s="1">
        <v>623</v>
      </c>
      <c r="Q40" s="1">
        <v>1219</v>
      </c>
      <c r="R40" s="1">
        <v>8</v>
      </c>
      <c r="S40" s="1">
        <v>1227</v>
      </c>
      <c r="V40" s="44" t="s">
        <v>102</v>
      </c>
      <c r="W40" s="19">
        <f t="shared" si="9"/>
        <v>121</v>
      </c>
      <c r="X40" s="19">
        <f t="shared" si="10"/>
        <v>119</v>
      </c>
      <c r="Y40" s="19">
        <f t="shared" si="11"/>
        <v>131</v>
      </c>
      <c r="Z40" s="19">
        <f t="shared" si="3"/>
        <v>250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314</v>
      </c>
      <c r="H41" s="1">
        <v>1</v>
      </c>
      <c r="I41" s="1">
        <v>5</v>
      </c>
      <c r="J41" s="1">
        <v>320</v>
      </c>
      <c r="K41" s="1">
        <v>504</v>
      </c>
      <c r="L41" s="1">
        <v>2</v>
      </c>
      <c r="M41" s="1">
        <v>506</v>
      </c>
      <c r="N41" s="1">
        <v>530</v>
      </c>
      <c r="O41" s="1">
        <v>4</v>
      </c>
      <c r="P41" s="1">
        <v>534</v>
      </c>
      <c r="Q41" s="1">
        <v>1034</v>
      </c>
      <c r="R41" s="1">
        <v>6</v>
      </c>
      <c r="S41" s="1">
        <v>1040</v>
      </c>
      <c r="V41" s="44" t="s">
        <v>104</v>
      </c>
      <c r="W41" s="19">
        <f t="shared" si="9"/>
        <v>51</v>
      </c>
      <c r="X41" s="19">
        <f t="shared" si="10"/>
        <v>49</v>
      </c>
      <c r="Y41" s="19">
        <f t="shared" si="11"/>
        <v>54</v>
      </c>
      <c r="Z41" s="19">
        <f t="shared" si="3"/>
        <v>103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261</v>
      </c>
      <c r="H42" s="1">
        <v>5</v>
      </c>
      <c r="I42" s="1">
        <v>4</v>
      </c>
      <c r="J42" s="1">
        <v>270</v>
      </c>
      <c r="K42" s="1">
        <v>246</v>
      </c>
      <c r="L42" s="1">
        <v>4</v>
      </c>
      <c r="M42" s="1">
        <v>250</v>
      </c>
      <c r="N42" s="1">
        <v>303</v>
      </c>
      <c r="O42" s="1">
        <v>6</v>
      </c>
      <c r="P42" s="1">
        <v>309</v>
      </c>
      <c r="Q42" s="1">
        <v>549</v>
      </c>
      <c r="R42" s="1">
        <v>10</v>
      </c>
      <c r="S42" s="1">
        <v>559</v>
      </c>
      <c r="V42" s="44" t="s">
        <v>106</v>
      </c>
      <c r="W42" s="19">
        <f t="shared" si="9"/>
        <v>165</v>
      </c>
      <c r="X42" s="19">
        <f t="shared" si="10"/>
        <v>134</v>
      </c>
      <c r="Y42" s="19">
        <f t="shared" si="11"/>
        <v>149</v>
      </c>
      <c r="Z42" s="19">
        <f t="shared" si="3"/>
        <v>283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240</v>
      </c>
      <c r="H43" s="1">
        <v>0</v>
      </c>
      <c r="I43" s="1">
        <v>0</v>
      </c>
      <c r="J43" s="1">
        <v>240</v>
      </c>
      <c r="K43" s="1">
        <v>254</v>
      </c>
      <c r="L43" s="1">
        <v>0</v>
      </c>
      <c r="M43" s="1">
        <v>254</v>
      </c>
      <c r="N43" s="1">
        <v>261</v>
      </c>
      <c r="O43" s="1">
        <v>0</v>
      </c>
      <c r="P43" s="1">
        <v>261</v>
      </c>
      <c r="Q43" s="1">
        <v>515</v>
      </c>
      <c r="R43" s="1">
        <v>0</v>
      </c>
      <c r="S43" s="1">
        <v>515</v>
      </c>
      <c r="V43" s="44" t="s">
        <v>108</v>
      </c>
      <c r="W43" s="19">
        <f t="shared" si="9"/>
        <v>45</v>
      </c>
      <c r="X43" s="19">
        <f t="shared" si="10"/>
        <v>43</v>
      </c>
      <c r="Y43" s="19">
        <f t="shared" si="11"/>
        <v>50</v>
      </c>
      <c r="Z43" s="19">
        <f t="shared" si="3"/>
        <v>93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45</v>
      </c>
      <c r="H44" s="1">
        <v>0</v>
      </c>
      <c r="I44" s="1">
        <v>0</v>
      </c>
      <c r="J44" s="1">
        <v>45</v>
      </c>
      <c r="K44" s="1">
        <v>39</v>
      </c>
      <c r="L44" s="1">
        <v>0</v>
      </c>
      <c r="M44" s="1">
        <v>39</v>
      </c>
      <c r="N44" s="1">
        <v>43</v>
      </c>
      <c r="O44" s="1">
        <v>0</v>
      </c>
      <c r="P44" s="1">
        <v>43</v>
      </c>
      <c r="Q44" s="1">
        <v>82</v>
      </c>
      <c r="R44" s="1">
        <v>0</v>
      </c>
      <c r="S44" s="1">
        <v>82</v>
      </c>
      <c r="V44" s="44" t="s">
        <v>110</v>
      </c>
      <c r="W44" s="19">
        <f t="shared" si="9"/>
        <v>103</v>
      </c>
      <c r="X44" s="19">
        <f t="shared" si="10"/>
        <v>87</v>
      </c>
      <c r="Y44" s="19">
        <f t="shared" si="11"/>
        <v>105</v>
      </c>
      <c r="Z44" s="19">
        <f t="shared" si="3"/>
        <v>192</v>
      </c>
      <c r="AA44" s="16"/>
      <c r="AB44" s="29"/>
      <c r="AC44" s="45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80</v>
      </c>
      <c r="H45" s="1">
        <v>0</v>
      </c>
      <c r="I45" s="1">
        <v>0</v>
      </c>
      <c r="J45" s="1">
        <v>80</v>
      </c>
      <c r="K45" s="1">
        <v>88</v>
      </c>
      <c r="L45" s="1">
        <v>0</v>
      </c>
      <c r="M45" s="1">
        <v>88</v>
      </c>
      <c r="N45" s="1">
        <v>91</v>
      </c>
      <c r="O45" s="1">
        <v>0</v>
      </c>
      <c r="P45" s="1">
        <v>91</v>
      </c>
      <c r="Q45" s="1">
        <v>179</v>
      </c>
      <c r="R45" s="1">
        <v>0</v>
      </c>
      <c r="S45" s="1">
        <v>179</v>
      </c>
      <c r="V45" s="44" t="s">
        <v>111</v>
      </c>
      <c r="W45" s="19">
        <f t="shared" si="9"/>
        <v>15</v>
      </c>
      <c r="X45" s="19">
        <f t="shared" si="10"/>
        <v>11</v>
      </c>
      <c r="Y45" s="19">
        <f t="shared" si="11"/>
        <v>10</v>
      </c>
      <c r="Z45" s="19">
        <f t="shared" si="3"/>
        <v>21</v>
      </c>
      <c r="AA45" s="16"/>
      <c r="AB45" s="58" t="s">
        <v>112</v>
      </c>
      <c r="AC45" s="59"/>
      <c r="AD45" s="24">
        <f>VLOOKUP($A37,$A$2:$S$67,10,FALSE)</f>
        <v>456</v>
      </c>
      <c r="AE45" s="24">
        <f>VLOOKUP($A37,$A$2:$S$67,13,FALSE)</f>
        <v>527</v>
      </c>
      <c r="AF45" s="24">
        <f>VLOOKUP($A37,$A$2:$S$67,16,FALSE)</f>
        <v>585</v>
      </c>
      <c r="AG45" s="19">
        <f>AE45+AF45</f>
        <v>1112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66</v>
      </c>
      <c r="H46" s="1">
        <v>0</v>
      </c>
      <c r="I46" s="1">
        <v>0</v>
      </c>
      <c r="J46" s="1">
        <v>66</v>
      </c>
      <c r="K46" s="1">
        <v>67</v>
      </c>
      <c r="L46" s="1">
        <v>0</v>
      </c>
      <c r="M46" s="1">
        <v>67</v>
      </c>
      <c r="N46" s="1">
        <v>72</v>
      </c>
      <c r="O46" s="1">
        <v>0</v>
      </c>
      <c r="P46" s="1">
        <v>72</v>
      </c>
      <c r="Q46" s="1">
        <v>139</v>
      </c>
      <c r="R46" s="1">
        <v>0</v>
      </c>
      <c r="S46" s="1">
        <v>139</v>
      </c>
      <c r="V46" s="44" t="s">
        <v>113</v>
      </c>
      <c r="W46" s="19">
        <f t="shared" si="9"/>
        <v>114</v>
      </c>
      <c r="X46" s="19">
        <f t="shared" si="10"/>
        <v>125</v>
      </c>
      <c r="Y46" s="19">
        <f t="shared" si="11"/>
        <v>137</v>
      </c>
      <c r="Z46" s="19">
        <f t="shared" si="3"/>
        <v>262</v>
      </c>
      <c r="AA46" s="28"/>
      <c r="AB46" s="58" t="s">
        <v>114</v>
      </c>
      <c r="AC46" s="59"/>
      <c r="AD46" s="24">
        <f>VLOOKUP($A38,$A$2:$S$67,10,FALSE)</f>
        <v>425</v>
      </c>
      <c r="AE46" s="24">
        <f>VLOOKUP($A38,$A$2:$S$67,13,FALSE)</f>
        <v>611</v>
      </c>
      <c r="AF46" s="24">
        <f>VLOOKUP($A38,$A$2:$S$67,16,FALSE)</f>
        <v>642</v>
      </c>
      <c r="AG46" s="19">
        <f>AE46+AF46</f>
        <v>1253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47</v>
      </c>
      <c r="L47" s="1">
        <v>0</v>
      </c>
      <c r="M47" s="1">
        <v>47</v>
      </c>
      <c r="N47" s="1">
        <v>44</v>
      </c>
      <c r="O47" s="1">
        <v>0</v>
      </c>
      <c r="P47" s="1">
        <v>44</v>
      </c>
      <c r="Q47" s="1">
        <v>91</v>
      </c>
      <c r="R47" s="1">
        <v>0</v>
      </c>
      <c r="S47" s="1">
        <v>91</v>
      </c>
      <c r="V47" s="44" t="s">
        <v>115</v>
      </c>
      <c r="W47" s="19">
        <f t="shared" si="9"/>
        <v>61</v>
      </c>
      <c r="X47" s="19">
        <f t="shared" si="10"/>
        <v>57</v>
      </c>
      <c r="Y47" s="19">
        <f t="shared" si="11"/>
        <v>68</v>
      </c>
      <c r="Z47" s="19">
        <f t="shared" si="3"/>
        <v>125</v>
      </c>
      <c r="AA47" s="28"/>
      <c r="AB47" s="58" t="s">
        <v>116</v>
      </c>
      <c r="AC47" s="59"/>
      <c r="AD47" s="24">
        <f>VLOOKUP($A39,$A$2:$S$67,10,FALSE)</f>
        <v>199</v>
      </c>
      <c r="AE47" s="24">
        <f>VLOOKUP($A39,$A$2:$S$67,13,FALSE)</f>
        <v>329</v>
      </c>
      <c r="AF47" s="24">
        <f>VLOOKUP($A39,$A$2:$S$67,16,FALSE)</f>
        <v>320</v>
      </c>
      <c r="AG47" s="19">
        <f>AE47+AF47</f>
        <v>649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44" t="s">
        <v>117</v>
      </c>
      <c r="W48" s="19">
        <f t="shared" si="9"/>
        <v>378</v>
      </c>
      <c r="X48" s="19">
        <f t="shared" si="10"/>
        <v>401</v>
      </c>
      <c r="Y48" s="19">
        <f t="shared" si="11"/>
        <v>383</v>
      </c>
      <c r="Z48" s="19">
        <f t="shared" si="3"/>
        <v>784</v>
      </c>
      <c r="AA48" s="28"/>
      <c r="AB48" s="58" t="s">
        <v>118</v>
      </c>
      <c r="AC48" s="59"/>
      <c r="AD48" s="24">
        <f>VLOOKUP($A40,$A$2:$S$67,10,FALSE)</f>
        <v>374</v>
      </c>
      <c r="AE48" s="24">
        <f>VLOOKUP($A40,$A$2:$S$67,13,FALSE)</f>
        <v>604</v>
      </c>
      <c r="AF48" s="24">
        <f>VLOOKUP($A40,$A$2:$S$67,16,FALSE)</f>
        <v>623</v>
      </c>
      <c r="AG48" s="19">
        <f>AE48+AF48</f>
        <v>1227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44</v>
      </c>
      <c r="H49" s="1">
        <v>0</v>
      </c>
      <c r="I49" s="1">
        <v>0</v>
      </c>
      <c r="J49" s="1">
        <v>44</v>
      </c>
      <c r="K49" s="1">
        <v>51</v>
      </c>
      <c r="L49" s="1">
        <v>0</v>
      </c>
      <c r="M49" s="1">
        <v>51</v>
      </c>
      <c r="N49" s="1">
        <v>51</v>
      </c>
      <c r="O49" s="1">
        <v>0</v>
      </c>
      <c r="P49" s="1">
        <v>51</v>
      </c>
      <c r="Q49" s="1">
        <v>102</v>
      </c>
      <c r="R49" s="1">
        <v>0</v>
      </c>
      <c r="S49" s="1">
        <v>102</v>
      </c>
      <c r="V49" s="44" t="s">
        <v>119</v>
      </c>
      <c r="W49" s="19">
        <f t="shared" si="9"/>
        <v>17</v>
      </c>
      <c r="X49" s="19">
        <f t="shared" si="10"/>
        <v>14</v>
      </c>
      <c r="Y49" s="19">
        <f t="shared" si="11"/>
        <v>15</v>
      </c>
      <c r="Z49" s="19">
        <f t="shared" si="3"/>
        <v>29</v>
      </c>
      <c r="AA49" s="16"/>
      <c r="AB49" s="58" t="s">
        <v>103</v>
      </c>
      <c r="AC49" s="59"/>
      <c r="AD49" s="24">
        <f>VLOOKUP($A41,$A$2:$S$67,10,FALSE)</f>
        <v>320</v>
      </c>
      <c r="AE49" s="24">
        <f>VLOOKUP($A41,$A$2:$S$67,13,FALSE)</f>
        <v>506</v>
      </c>
      <c r="AF49" s="24">
        <f>VLOOKUP($A41,$A$2:$S$67,16,FALSE)</f>
        <v>534</v>
      </c>
      <c r="AG49" s="19">
        <f>AE49+AF49</f>
        <v>1040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20</v>
      </c>
      <c r="H50" s="1">
        <v>0</v>
      </c>
      <c r="I50" s="1">
        <v>0</v>
      </c>
      <c r="J50" s="1">
        <v>20</v>
      </c>
      <c r="K50" s="1">
        <v>22</v>
      </c>
      <c r="L50" s="1">
        <v>0</v>
      </c>
      <c r="M50" s="1">
        <v>22</v>
      </c>
      <c r="N50" s="1">
        <v>15</v>
      </c>
      <c r="O50" s="1">
        <v>0</v>
      </c>
      <c r="P50" s="1">
        <v>15</v>
      </c>
      <c r="Q50" s="1">
        <v>37</v>
      </c>
      <c r="R50" s="1">
        <v>0</v>
      </c>
      <c r="S50" s="1">
        <v>37</v>
      </c>
      <c r="V50" s="44" t="s">
        <v>120</v>
      </c>
      <c r="W50" s="19">
        <f t="shared" si="9"/>
        <v>34</v>
      </c>
      <c r="X50" s="19">
        <f t="shared" si="10"/>
        <v>32</v>
      </c>
      <c r="Y50" s="19">
        <f t="shared" si="11"/>
        <v>29</v>
      </c>
      <c r="Z50" s="19">
        <f t="shared" si="3"/>
        <v>61</v>
      </c>
      <c r="AA50" s="16"/>
      <c r="AB50" s="58" t="s">
        <v>67</v>
      </c>
      <c r="AC50" s="59"/>
      <c r="AD50" s="19">
        <f>SUM(AD45:AD49)</f>
        <v>1774</v>
      </c>
      <c r="AE50" s="19">
        <f>SUM(AE45:AE49)</f>
        <v>2577</v>
      </c>
      <c r="AF50" s="19">
        <f>SUM(AF45:AF49)</f>
        <v>2704</v>
      </c>
      <c r="AG50" s="19">
        <f>SUM(AG45:AG49)</f>
        <v>5281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114</v>
      </c>
      <c r="H51" s="1">
        <v>1</v>
      </c>
      <c r="I51" s="1">
        <v>0</v>
      </c>
      <c r="J51" s="1">
        <v>115</v>
      </c>
      <c r="K51" s="1">
        <v>113</v>
      </c>
      <c r="L51" s="1">
        <v>1</v>
      </c>
      <c r="M51" s="1">
        <v>114</v>
      </c>
      <c r="N51" s="1">
        <v>141</v>
      </c>
      <c r="O51" s="1">
        <v>0</v>
      </c>
      <c r="P51" s="1">
        <v>141</v>
      </c>
      <c r="Q51" s="1">
        <v>254</v>
      </c>
      <c r="R51" s="1">
        <v>1</v>
      </c>
      <c r="S51" s="1">
        <v>255</v>
      </c>
      <c r="V51" s="44" t="s">
        <v>121</v>
      </c>
      <c r="W51" s="19">
        <f t="shared" si="9"/>
        <v>16</v>
      </c>
      <c r="X51" s="19">
        <f t="shared" si="10"/>
        <v>16</v>
      </c>
      <c r="Y51" s="19">
        <f t="shared" si="11"/>
        <v>17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146</v>
      </c>
      <c r="H52" s="1">
        <v>13</v>
      </c>
      <c r="I52" s="1">
        <v>1</v>
      </c>
      <c r="J52" s="1">
        <v>160</v>
      </c>
      <c r="K52" s="1">
        <v>145</v>
      </c>
      <c r="L52" s="1">
        <v>1</v>
      </c>
      <c r="M52" s="1">
        <v>146</v>
      </c>
      <c r="N52" s="1">
        <v>151</v>
      </c>
      <c r="O52" s="1">
        <v>13</v>
      </c>
      <c r="P52" s="1">
        <v>164</v>
      </c>
      <c r="Q52" s="1">
        <v>296</v>
      </c>
      <c r="R52" s="1">
        <v>14</v>
      </c>
      <c r="S52" s="1">
        <v>310</v>
      </c>
      <c r="V52" s="44" t="s">
        <v>122</v>
      </c>
      <c r="W52" s="19">
        <f t="shared" si="9"/>
        <v>55</v>
      </c>
      <c r="X52" s="19">
        <f t="shared" si="10"/>
        <v>60</v>
      </c>
      <c r="Y52" s="19">
        <f t="shared" si="11"/>
        <v>61</v>
      </c>
      <c r="Z52" s="19">
        <f t="shared" si="3"/>
        <v>121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38</v>
      </c>
      <c r="H53" s="1">
        <v>0</v>
      </c>
      <c r="I53" s="1">
        <v>2</v>
      </c>
      <c r="J53" s="1">
        <v>40</v>
      </c>
      <c r="K53" s="1">
        <v>39</v>
      </c>
      <c r="L53" s="1">
        <v>0</v>
      </c>
      <c r="M53" s="1">
        <v>39</v>
      </c>
      <c r="N53" s="1">
        <v>35</v>
      </c>
      <c r="O53" s="1">
        <v>2</v>
      </c>
      <c r="P53" s="1">
        <v>37</v>
      </c>
      <c r="Q53" s="1">
        <v>74</v>
      </c>
      <c r="R53" s="1">
        <v>2</v>
      </c>
      <c r="S53" s="1">
        <v>76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33</v>
      </c>
      <c r="H54" s="1">
        <v>4</v>
      </c>
      <c r="I54" s="1">
        <v>0</v>
      </c>
      <c r="J54" s="1">
        <v>37</v>
      </c>
      <c r="K54" s="1">
        <v>29</v>
      </c>
      <c r="L54" s="1">
        <v>4</v>
      </c>
      <c r="M54" s="1">
        <v>33</v>
      </c>
      <c r="N54" s="1">
        <v>36</v>
      </c>
      <c r="O54" s="1">
        <v>0</v>
      </c>
      <c r="P54" s="1">
        <v>36</v>
      </c>
      <c r="Q54" s="1">
        <v>65</v>
      </c>
      <c r="R54" s="1">
        <v>4</v>
      </c>
      <c r="S54" s="1">
        <v>69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105</v>
      </c>
      <c r="H55" s="1">
        <v>16</v>
      </c>
      <c r="I55" s="1">
        <v>0</v>
      </c>
      <c r="J55" s="1">
        <v>121</v>
      </c>
      <c r="K55" s="1">
        <v>113</v>
      </c>
      <c r="L55" s="1">
        <v>6</v>
      </c>
      <c r="M55" s="1">
        <v>119</v>
      </c>
      <c r="N55" s="1">
        <v>121</v>
      </c>
      <c r="O55" s="1">
        <v>10</v>
      </c>
      <c r="P55" s="1">
        <v>131</v>
      </c>
      <c r="Q55" s="1">
        <v>234</v>
      </c>
      <c r="R55" s="1">
        <v>16</v>
      </c>
      <c r="S55" s="1">
        <v>250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51</v>
      </c>
      <c r="H56" s="1">
        <v>0</v>
      </c>
      <c r="I56" s="1">
        <v>0</v>
      </c>
      <c r="J56" s="1">
        <v>51</v>
      </c>
      <c r="K56" s="1">
        <v>49</v>
      </c>
      <c r="L56" s="1">
        <v>0</v>
      </c>
      <c r="M56" s="1">
        <v>49</v>
      </c>
      <c r="N56" s="1">
        <v>54</v>
      </c>
      <c r="O56" s="1">
        <v>0</v>
      </c>
      <c r="P56" s="1">
        <v>54</v>
      </c>
      <c r="Q56" s="1">
        <v>103</v>
      </c>
      <c r="R56" s="1">
        <v>0</v>
      </c>
      <c r="S56" s="1">
        <v>103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153</v>
      </c>
      <c r="H57" s="1">
        <v>12</v>
      </c>
      <c r="I57" s="1">
        <v>0</v>
      </c>
      <c r="J57" s="1">
        <v>165</v>
      </c>
      <c r="K57" s="1">
        <v>134</v>
      </c>
      <c r="L57" s="1">
        <v>0</v>
      </c>
      <c r="M57" s="1">
        <v>134</v>
      </c>
      <c r="N57" s="1">
        <v>136</v>
      </c>
      <c r="O57" s="1">
        <v>13</v>
      </c>
      <c r="P57" s="1">
        <v>149</v>
      </c>
      <c r="Q57" s="1">
        <v>270</v>
      </c>
      <c r="R57" s="1">
        <v>13</v>
      </c>
      <c r="S57" s="1">
        <v>283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45</v>
      </c>
      <c r="H58" s="1">
        <v>0</v>
      </c>
      <c r="I58" s="1">
        <v>0</v>
      </c>
      <c r="J58" s="1">
        <v>45</v>
      </c>
      <c r="K58" s="1">
        <v>43</v>
      </c>
      <c r="L58" s="1">
        <v>0</v>
      </c>
      <c r="M58" s="1">
        <v>43</v>
      </c>
      <c r="N58" s="1">
        <v>50</v>
      </c>
      <c r="O58" s="1">
        <v>0</v>
      </c>
      <c r="P58" s="1">
        <v>50</v>
      </c>
      <c r="Q58" s="1">
        <v>93</v>
      </c>
      <c r="R58" s="1">
        <v>0</v>
      </c>
      <c r="S58" s="1">
        <v>93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102</v>
      </c>
      <c r="H59" s="1">
        <v>0</v>
      </c>
      <c r="I59" s="1">
        <v>1</v>
      </c>
      <c r="J59" s="1">
        <v>103</v>
      </c>
      <c r="K59" s="1">
        <v>86</v>
      </c>
      <c r="L59" s="1">
        <v>1</v>
      </c>
      <c r="M59" s="1">
        <v>87</v>
      </c>
      <c r="N59" s="1">
        <v>105</v>
      </c>
      <c r="O59" s="1">
        <v>0</v>
      </c>
      <c r="P59" s="1">
        <v>105</v>
      </c>
      <c r="Q59" s="1">
        <v>191</v>
      </c>
      <c r="R59" s="1">
        <v>1</v>
      </c>
      <c r="S59" s="1">
        <v>192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14</v>
      </c>
      <c r="H60" s="1">
        <v>1</v>
      </c>
      <c r="I60" s="1">
        <v>0</v>
      </c>
      <c r="J60" s="1">
        <v>15</v>
      </c>
      <c r="K60" s="1">
        <v>10</v>
      </c>
      <c r="L60" s="1">
        <v>1</v>
      </c>
      <c r="M60" s="1">
        <v>11</v>
      </c>
      <c r="N60" s="1">
        <v>10</v>
      </c>
      <c r="O60" s="1">
        <v>0</v>
      </c>
      <c r="P60" s="1">
        <v>10</v>
      </c>
      <c r="Q60" s="1">
        <v>20</v>
      </c>
      <c r="R60" s="1">
        <v>1</v>
      </c>
      <c r="S60" s="1">
        <v>21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112</v>
      </c>
      <c r="H61" s="1">
        <v>1</v>
      </c>
      <c r="I61" s="1">
        <v>1</v>
      </c>
      <c r="J61" s="1">
        <v>114</v>
      </c>
      <c r="K61" s="1">
        <v>123</v>
      </c>
      <c r="L61" s="1">
        <v>2</v>
      </c>
      <c r="M61" s="1">
        <v>125</v>
      </c>
      <c r="N61" s="1">
        <v>137</v>
      </c>
      <c r="O61" s="1">
        <v>0</v>
      </c>
      <c r="P61" s="1">
        <v>137</v>
      </c>
      <c r="Q61" s="1">
        <v>260</v>
      </c>
      <c r="R61" s="1">
        <v>2</v>
      </c>
      <c r="S61" s="1">
        <v>262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59</v>
      </c>
      <c r="H62" s="1">
        <v>1</v>
      </c>
      <c r="I62" s="1">
        <v>1</v>
      </c>
      <c r="J62" s="1">
        <v>61</v>
      </c>
      <c r="K62" s="1">
        <v>57</v>
      </c>
      <c r="L62" s="1">
        <v>0</v>
      </c>
      <c r="M62" s="1">
        <v>57</v>
      </c>
      <c r="N62" s="1">
        <v>66</v>
      </c>
      <c r="O62" s="1">
        <v>2</v>
      </c>
      <c r="P62" s="1">
        <v>68</v>
      </c>
      <c r="Q62" s="1">
        <v>123</v>
      </c>
      <c r="R62" s="1">
        <v>2</v>
      </c>
      <c r="S62" s="1">
        <v>125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372</v>
      </c>
      <c r="H63" s="1">
        <v>4</v>
      </c>
      <c r="I63" s="1">
        <v>2</v>
      </c>
      <c r="J63" s="1">
        <v>378</v>
      </c>
      <c r="K63" s="1">
        <v>395</v>
      </c>
      <c r="L63" s="1">
        <v>6</v>
      </c>
      <c r="M63" s="1">
        <v>401</v>
      </c>
      <c r="N63" s="1">
        <v>383</v>
      </c>
      <c r="O63" s="1">
        <v>0</v>
      </c>
      <c r="P63" s="1">
        <v>383</v>
      </c>
      <c r="Q63" s="1">
        <v>778</v>
      </c>
      <c r="R63" s="1">
        <v>6</v>
      </c>
      <c r="S63" s="1">
        <v>784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17</v>
      </c>
      <c r="H64" s="1">
        <v>0</v>
      </c>
      <c r="I64" s="1">
        <v>0</v>
      </c>
      <c r="J64" s="1">
        <v>17</v>
      </c>
      <c r="K64" s="1">
        <v>14</v>
      </c>
      <c r="L64" s="1">
        <v>0</v>
      </c>
      <c r="M64" s="1">
        <v>14</v>
      </c>
      <c r="N64" s="1">
        <v>15</v>
      </c>
      <c r="O64" s="1">
        <v>0</v>
      </c>
      <c r="P64" s="1">
        <v>15</v>
      </c>
      <c r="Q64" s="1">
        <v>29</v>
      </c>
      <c r="R64" s="1">
        <v>0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34</v>
      </c>
      <c r="H65" s="1">
        <v>0</v>
      </c>
      <c r="I65" s="1">
        <v>0</v>
      </c>
      <c r="J65" s="1">
        <v>34</v>
      </c>
      <c r="K65" s="1">
        <v>32</v>
      </c>
      <c r="L65" s="1">
        <v>0</v>
      </c>
      <c r="M65" s="1">
        <v>32</v>
      </c>
      <c r="N65" s="1">
        <v>29</v>
      </c>
      <c r="O65" s="1">
        <v>0</v>
      </c>
      <c r="P65" s="1">
        <v>29</v>
      </c>
      <c r="Q65" s="1">
        <v>61</v>
      </c>
      <c r="R65" s="1">
        <v>0</v>
      </c>
      <c r="S65" s="1">
        <v>61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16</v>
      </c>
      <c r="H66" s="1">
        <v>0</v>
      </c>
      <c r="I66" s="1">
        <v>0</v>
      </c>
      <c r="J66" s="1">
        <v>16</v>
      </c>
      <c r="K66" s="1">
        <v>16</v>
      </c>
      <c r="L66" s="1">
        <v>0</v>
      </c>
      <c r="M66" s="1">
        <v>16</v>
      </c>
      <c r="N66" s="1">
        <v>17</v>
      </c>
      <c r="O66" s="1">
        <v>0</v>
      </c>
      <c r="P66" s="1">
        <v>17</v>
      </c>
      <c r="Q66" s="1">
        <v>33</v>
      </c>
      <c r="R66" s="1">
        <v>0</v>
      </c>
      <c r="S66" s="1">
        <v>33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55</v>
      </c>
      <c r="H67" s="1">
        <v>0</v>
      </c>
      <c r="I67" s="1">
        <v>0</v>
      </c>
      <c r="J67" s="1">
        <v>55</v>
      </c>
      <c r="K67" s="1">
        <v>60</v>
      </c>
      <c r="L67" s="1">
        <v>0</v>
      </c>
      <c r="M67" s="1">
        <v>60</v>
      </c>
      <c r="N67" s="1">
        <v>61</v>
      </c>
      <c r="O67" s="1">
        <v>0</v>
      </c>
      <c r="P67" s="1">
        <v>61</v>
      </c>
      <c r="Q67" s="1">
        <v>121</v>
      </c>
      <c r="R67" s="1">
        <v>0</v>
      </c>
      <c r="S67" s="1">
        <v>121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7:AC7"/>
    <mergeCell ref="AB8:AB11"/>
    <mergeCell ref="AB13:AC13"/>
    <mergeCell ref="V1:AC1"/>
    <mergeCell ref="AB3:AC3"/>
    <mergeCell ref="AB4:AC4"/>
    <mergeCell ref="AB5:AC5"/>
    <mergeCell ref="AB6:AC6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3"/>
  <pageMargins left="0.7" right="0.7" top="0.75" bottom="0.75" header="0.3" footer="0.3"/>
  <pageSetup paperSize="9" scale="81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6EA59-31F7-4A14-8696-D4C189D79E78}">
  <sheetPr>
    <pageSetUpPr fitToPage="1"/>
  </sheetPr>
  <dimension ref="A1:AN68"/>
  <sheetViews>
    <sheetView view="pageBreakPreview" topLeftCell="V1" zoomScaleNormal="55" zoomScaleSheetLayoutView="100" workbookViewId="0">
      <selection activeCell="AF19" sqref="AF19"/>
    </sheetView>
  </sheetViews>
  <sheetFormatPr defaultRowHeight="13.5" x14ac:dyDescent="0.15"/>
  <cols>
    <col min="1" max="11" width="9" style="1" hidden="1" customWidth="1"/>
    <col min="12" max="12" width="7.875" style="1" hidden="1" customWidth="1"/>
    <col min="13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  <c r="N1" s="53" t="s">
        <v>13</v>
      </c>
      <c r="O1" s="53" t="s">
        <v>14</v>
      </c>
      <c r="P1" s="53" t="s">
        <v>15</v>
      </c>
      <c r="Q1" s="53" t="s">
        <v>16</v>
      </c>
      <c r="R1" s="53" t="s">
        <v>17</v>
      </c>
      <c r="S1" s="53" t="s">
        <v>18</v>
      </c>
      <c r="V1" s="69" t="s">
        <v>139</v>
      </c>
      <c r="W1" s="70"/>
      <c r="X1" s="70"/>
      <c r="Y1" s="70"/>
      <c r="Z1" s="70"/>
      <c r="AA1" s="70"/>
      <c r="AB1" s="70"/>
      <c r="AC1" s="70"/>
    </row>
    <row r="2" spans="1:40" ht="17.25" customHeight="1" thickBot="1" x14ac:dyDescent="0.2">
      <c r="A2" s="53">
        <v>1</v>
      </c>
      <c r="B2" s="53" t="s">
        <v>19</v>
      </c>
      <c r="C2" s="53">
        <v>0</v>
      </c>
      <c r="D2" s="53"/>
      <c r="E2" s="53">
        <v>0</v>
      </c>
      <c r="F2" s="53"/>
      <c r="G2" s="53">
        <v>129</v>
      </c>
      <c r="H2" s="53">
        <v>3</v>
      </c>
      <c r="I2" s="53">
        <v>0</v>
      </c>
      <c r="J2" s="53">
        <v>132</v>
      </c>
      <c r="K2" s="53">
        <v>144</v>
      </c>
      <c r="L2" s="53">
        <v>4</v>
      </c>
      <c r="M2" s="53">
        <v>148</v>
      </c>
      <c r="N2" s="53">
        <v>167</v>
      </c>
      <c r="O2" s="53">
        <v>1</v>
      </c>
      <c r="P2" s="53">
        <v>168</v>
      </c>
      <c r="Q2" s="53">
        <v>311</v>
      </c>
      <c r="R2" s="53">
        <v>5</v>
      </c>
      <c r="S2" s="53">
        <v>316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53">
        <v>2</v>
      </c>
      <c r="B3" s="53" t="s">
        <v>20</v>
      </c>
      <c r="C3" s="53">
        <v>0</v>
      </c>
      <c r="D3" s="53"/>
      <c r="E3" s="53">
        <v>0</v>
      </c>
      <c r="F3" s="53"/>
      <c r="G3" s="53">
        <v>28</v>
      </c>
      <c r="H3" s="53">
        <v>0</v>
      </c>
      <c r="I3" s="53">
        <v>0</v>
      </c>
      <c r="J3" s="53">
        <v>28</v>
      </c>
      <c r="K3" s="53">
        <v>33</v>
      </c>
      <c r="L3" s="53">
        <v>0</v>
      </c>
      <c r="M3" s="53">
        <v>33</v>
      </c>
      <c r="N3" s="53">
        <v>42</v>
      </c>
      <c r="O3" s="53">
        <v>0</v>
      </c>
      <c r="P3" s="53">
        <v>42</v>
      </c>
      <c r="Q3" s="53">
        <v>75</v>
      </c>
      <c r="R3" s="53">
        <v>0</v>
      </c>
      <c r="S3" s="53">
        <v>75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71" t="s">
        <v>26</v>
      </c>
      <c r="AC3" s="7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53">
        <v>3</v>
      </c>
      <c r="B4" s="53" t="s">
        <v>28</v>
      </c>
      <c r="C4" s="53">
        <v>0</v>
      </c>
      <c r="D4" s="53"/>
      <c r="E4" s="53">
        <v>0</v>
      </c>
      <c r="F4" s="53"/>
      <c r="G4" s="53">
        <v>22</v>
      </c>
      <c r="H4" s="53">
        <v>0</v>
      </c>
      <c r="I4" s="53">
        <v>1</v>
      </c>
      <c r="J4" s="53">
        <v>23</v>
      </c>
      <c r="K4" s="53">
        <v>24</v>
      </c>
      <c r="L4" s="53">
        <v>0</v>
      </c>
      <c r="M4" s="53">
        <v>24</v>
      </c>
      <c r="N4" s="53">
        <v>21</v>
      </c>
      <c r="O4" s="53">
        <v>1</v>
      </c>
      <c r="P4" s="53">
        <v>22</v>
      </c>
      <c r="Q4" s="53">
        <v>45</v>
      </c>
      <c r="R4" s="53">
        <v>1</v>
      </c>
      <c r="S4" s="53">
        <v>46</v>
      </c>
      <c r="V4" s="44" t="s">
        <v>19</v>
      </c>
      <c r="W4" s="19">
        <f t="shared" ref="W4:W21" si="0">VLOOKUP($A2,$A$2:$S$67,10,FALSE)</f>
        <v>132</v>
      </c>
      <c r="X4" s="19">
        <f t="shared" ref="X4:X21" si="1">VLOOKUP($A2,$A$2:$S$67,13,FALSE)</f>
        <v>148</v>
      </c>
      <c r="Y4" s="19">
        <f t="shared" ref="Y4:Y21" si="2">VLOOKUP($A2,$A$2:$S$67,16,FALSE)</f>
        <v>168</v>
      </c>
      <c r="Z4" s="19">
        <f t="shared" ref="Z4:Z52" si="3">Y4+X4</f>
        <v>316</v>
      </c>
      <c r="AA4" s="16"/>
      <c r="AB4" s="73" t="s">
        <v>29</v>
      </c>
      <c r="AC4" s="61"/>
      <c r="AD4" s="4" t="s">
        <v>41</v>
      </c>
      <c r="AE4" s="19">
        <f>SUM(K2:K67)</f>
        <v>14003</v>
      </c>
      <c r="AF4" s="19">
        <f>SUM(N2:N67)</f>
        <v>15311</v>
      </c>
      <c r="AG4" s="20">
        <f>AE4+AF4</f>
        <v>29314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53">
        <v>4</v>
      </c>
      <c r="B5" s="53" t="s">
        <v>30</v>
      </c>
      <c r="C5" s="53">
        <v>0</v>
      </c>
      <c r="D5" s="53"/>
      <c r="E5" s="53">
        <v>0</v>
      </c>
      <c r="F5" s="53"/>
      <c r="G5" s="53">
        <v>59</v>
      </c>
      <c r="H5" s="53">
        <v>0</v>
      </c>
      <c r="I5" s="53">
        <v>1</v>
      </c>
      <c r="J5" s="53">
        <v>60</v>
      </c>
      <c r="K5" s="53">
        <v>49</v>
      </c>
      <c r="L5" s="53">
        <v>0</v>
      </c>
      <c r="M5" s="53">
        <v>49</v>
      </c>
      <c r="N5" s="53">
        <v>64</v>
      </c>
      <c r="O5" s="53">
        <v>1</v>
      </c>
      <c r="P5" s="53">
        <v>65</v>
      </c>
      <c r="Q5" s="53">
        <v>113</v>
      </c>
      <c r="R5" s="53">
        <v>1</v>
      </c>
      <c r="S5" s="53">
        <v>114</v>
      </c>
      <c r="V5" s="44" t="s">
        <v>20</v>
      </c>
      <c r="W5" s="19">
        <f t="shared" si="0"/>
        <v>28</v>
      </c>
      <c r="X5" s="19">
        <f t="shared" si="1"/>
        <v>33</v>
      </c>
      <c r="Y5" s="19">
        <f t="shared" si="2"/>
        <v>42</v>
      </c>
      <c r="Z5" s="19">
        <f t="shared" si="3"/>
        <v>75</v>
      </c>
      <c r="AA5" s="16"/>
      <c r="AB5" s="73" t="s">
        <v>31</v>
      </c>
      <c r="AC5" s="61"/>
      <c r="AD5" s="4" t="s">
        <v>41</v>
      </c>
      <c r="AE5" s="19">
        <f>SUM(L2:L67)</f>
        <v>95</v>
      </c>
      <c r="AF5" s="19">
        <f>SUM(O2:O67)</f>
        <v>122</v>
      </c>
      <c r="AG5" s="20">
        <f>AE5+AF5</f>
        <v>217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53">
        <v>5</v>
      </c>
      <c r="B6" s="53" t="s">
        <v>32</v>
      </c>
      <c r="C6" s="53">
        <v>0</v>
      </c>
      <c r="D6" s="53"/>
      <c r="E6" s="53">
        <v>0</v>
      </c>
      <c r="F6" s="53"/>
      <c r="G6" s="53">
        <v>37</v>
      </c>
      <c r="H6" s="53">
        <v>0</v>
      </c>
      <c r="I6" s="53">
        <v>0</v>
      </c>
      <c r="J6" s="53">
        <v>37</v>
      </c>
      <c r="K6" s="53">
        <v>33</v>
      </c>
      <c r="L6" s="53">
        <v>0</v>
      </c>
      <c r="M6" s="53">
        <v>33</v>
      </c>
      <c r="N6" s="53">
        <v>36</v>
      </c>
      <c r="O6" s="53">
        <v>0</v>
      </c>
      <c r="P6" s="53">
        <v>36</v>
      </c>
      <c r="Q6" s="53">
        <v>69</v>
      </c>
      <c r="R6" s="53">
        <v>0</v>
      </c>
      <c r="S6" s="53">
        <v>69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74" t="s">
        <v>33</v>
      </c>
      <c r="AC6" s="75"/>
      <c r="AD6" s="21">
        <f>SUM(J2:J67)</f>
        <v>12567</v>
      </c>
      <c r="AE6" s="21">
        <f>SUM(AE4:AE5)</f>
        <v>14098</v>
      </c>
      <c r="AF6" s="19">
        <f>SUM(AF4:AF5)</f>
        <v>15433</v>
      </c>
      <c r="AG6" s="22">
        <f>SUM(AG4:AG5)</f>
        <v>29531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53">
        <v>6</v>
      </c>
      <c r="B7" s="53" t="s">
        <v>34</v>
      </c>
      <c r="C7" s="53">
        <v>0</v>
      </c>
      <c r="D7" s="53"/>
      <c r="E7" s="53">
        <v>0</v>
      </c>
      <c r="F7" s="53"/>
      <c r="G7" s="53">
        <v>65</v>
      </c>
      <c r="H7" s="53">
        <v>0</v>
      </c>
      <c r="I7" s="53">
        <v>0</v>
      </c>
      <c r="J7" s="53">
        <v>65</v>
      </c>
      <c r="K7" s="53">
        <v>70</v>
      </c>
      <c r="L7" s="53">
        <v>0</v>
      </c>
      <c r="M7" s="53">
        <v>70</v>
      </c>
      <c r="N7" s="53">
        <v>79</v>
      </c>
      <c r="O7" s="53">
        <v>0</v>
      </c>
      <c r="P7" s="53">
        <v>79</v>
      </c>
      <c r="Q7" s="53">
        <v>149</v>
      </c>
      <c r="R7" s="53">
        <v>0</v>
      </c>
      <c r="S7" s="53">
        <v>149</v>
      </c>
      <c r="V7" s="44" t="s">
        <v>30</v>
      </c>
      <c r="W7" s="19">
        <f t="shared" si="0"/>
        <v>60</v>
      </c>
      <c r="X7" s="19">
        <f t="shared" si="1"/>
        <v>49</v>
      </c>
      <c r="Y7" s="19">
        <f t="shared" si="2"/>
        <v>65</v>
      </c>
      <c r="Z7" s="19">
        <f t="shared" si="3"/>
        <v>114</v>
      </c>
      <c r="AA7" s="16"/>
      <c r="AB7" s="64" t="s">
        <v>35</v>
      </c>
      <c r="AC7" s="65"/>
      <c r="AD7" s="23">
        <f>AD8-AD10-AD11</f>
        <v>-4</v>
      </c>
      <c r="AE7" s="23">
        <f>AE8+AE9-AE10-AE11</f>
        <v>-18</v>
      </c>
      <c r="AF7" s="23">
        <f>AF8+AF9-AF10-AF11</f>
        <v>-21</v>
      </c>
      <c r="AG7" s="23">
        <f>AG8+AG9-AG10-AG11</f>
        <v>-39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53">
        <v>7</v>
      </c>
      <c r="B8" s="53" t="s">
        <v>36</v>
      </c>
      <c r="C8" s="53">
        <v>0</v>
      </c>
      <c r="D8" s="53"/>
      <c r="E8" s="53">
        <v>0</v>
      </c>
      <c r="F8" s="53"/>
      <c r="G8" s="53">
        <v>37</v>
      </c>
      <c r="H8" s="53">
        <v>0</v>
      </c>
      <c r="I8" s="53">
        <v>0</v>
      </c>
      <c r="J8" s="53">
        <v>37</v>
      </c>
      <c r="K8" s="53">
        <v>35</v>
      </c>
      <c r="L8" s="53">
        <v>0</v>
      </c>
      <c r="M8" s="53">
        <v>35</v>
      </c>
      <c r="N8" s="53">
        <v>38</v>
      </c>
      <c r="O8" s="53">
        <v>0</v>
      </c>
      <c r="P8" s="53">
        <v>38</v>
      </c>
      <c r="Q8" s="53">
        <v>73</v>
      </c>
      <c r="R8" s="53">
        <v>0</v>
      </c>
      <c r="S8" s="53">
        <v>73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36</v>
      </c>
      <c r="Z8" s="19">
        <f t="shared" si="3"/>
        <v>69</v>
      </c>
      <c r="AA8" s="16"/>
      <c r="AB8" s="66" t="s">
        <v>37</v>
      </c>
      <c r="AC8" s="8" t="s">
        <v>38</v>
      </c>
      <c r="AD8" s="5">
        <v>32</v>
      </c>
      <c r="AE8" s="5">
        <v>26</v>
      </c>
      <c r="AF8" s="5">
        <v>25</v>
      </c>
      <c r="AG8" s="5">
        <f t="shared" ref="AG8:AG11" si="4">SUM(AE8:AF8)</f>
        <v>51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53">
        <v>8</v>
      </c>
      <c r="B9" s="53" t="s">
        <v>39</v>
      </c>
      <c r="C9" s="53">
        <v>0</v>
      </c>
      <c r="D9" s="53"/>
      <c r="E9" s="53">
        <v>0</v>
      </c>
      <c r="F9" s="53"/>
      <c r="G9" s="53">
        <v>47</v>
      </c>
      <c r="H9" s="53">
        <v>1</v>
      </c>
      <c r="I9" s="53">
        <v>1</v>
      </c>
      <c r="J9" s="53">
        <v>49</v>
      </c>
      <c r="K9" s="53">
        <v>47</v>
      </c>
      <c r="L9" s="53">
        <v>1</v>
      </c>
      <c r="M9" s="53">
        <v>48</v>
      </c>
      <c r="N9" s="53">
        <v>44</v>
      </c>
      <c r="O9" s="53">
        <v>1</v>
      </c>
      <c r="P9" s="53">
        <v>45</v>
      </c>
      <c r="Q9" s="53">
        <v>91</v>
      </c>
      <c r="R9" s="53">
        <v>2</v>
      </c>
      <c r="S9" s="53">
        <v>93</v>
      </c>
      <c r="V9" s="44" t="s">
        <v>34</v>
      </c>
      <c r="W9" s="19">
        <f t="shared" si="0"/>
        <v>65</v>
      </c>
      <c r="X9" s="19">
        <f t="shared" si="1"/>
        <v>70</v>
      </c>
      <c r="Y9" s="19">
        <f t="shared" si="2"/>
        <v>79</v>
      </c>
      <c r="Z9" s="19">
        <f t="shared" si="3"/>
        <v>149</v>
      </c>
      <c r="AA9" s="16"/>
      <c r="AB9" s="67"/>
      <c r="AC9" s="6" t="s">
        <v>40</v>
      </c>
      <c r="AD9" s="6" t="s">
        <v>41</v>
      </c>
      <c r="AE9" s="7">
        <v>2</v>
      </c>
      <c r="AF9" s="7">
        <v>3</v>
      </c>
      <c r="AG9" s="7">
        <f t="shared" si="4"/>
        <v>5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53">
        <v>9</v>
      </c>
      <c r="B10" s="53" t="s">
        <v>42</v>
      </c>
      <c r="C10" s="53">
        <v>0</v>
      </c>
      <c r="D10" s="53"/>
      <c r="E10" s="53">
        <v>0</v>
      </c>
      <c r="F10" s="53"/>
      <c r="G10" s="53">
        <v>119</v>
      </c>
      <c r="H10" s="53">
        <v>0</v>
      </c>
      <c r="I10" s="53">
        <v>1</v>
      </c>
      <c r="J10" s="53">
        <v>120</v>
      </c>
      <c r="K10" s="53">
        <v>126</v>
      </c>
      <c r="L10" s="53">
        <v>0</v>
      </c>
      <c r="M10" s="53">
        <v>126</v>
      </c>
      <c r="N10" s="53">
        <v>135</v>
      </c>
      <c r="O10" s="53">
        <v>1</v>
      </c>
      <c r="P10" s="53">
        <v>136</v>
      </c>
      <c r="Q10" s="53">
        <v>261</v>
      </c>
      <c r="R10" s="53">
        <v>1</v>
      </c>
      <c r="S10" s="53">
        <v>262</v>
      </c>
      <c r="V10" s="44" t="s">
        <v>36</v>
      </c>
      <c r="W10" s="19">
        <f t="shared" si="0"/>
        <v>37</v>
      </c>
      <c r="X10" s="19">
        <f t="shared" si="1"/>
        <v>35</v>
      </c>
      <c r="Y10" s="19">
        <f t="shared" si="2"/>
        <v>38</v>
      </c>
      <c r="Z10" s="19">
        <f t="shared" si="3"/>
        <v>73</v>
      </c>
      <c r="AA10" s="16"/>
      <c r="AB10" s="67"/>
      <c r="AC10" s="8" t="s">
        <v>43</v>
      </c>
      <c r="AD10" s="5">
        <v>24</v>
      </c>
      <c r="AE10" s="5">
        <v>26</v>
      </c>
      <c r="AF10" s="5">
        <v>32</v>
      </c>
      <c r="AG10" s="5">
        <f>SUM(AE10:AF10)</f>
        <v>58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53">
        <v>10</v>
      </c>
      <c r="B11" s="53" t="s">
        <v>44</v>
      </c>
      <c r="C11" s="53">
        <v>0</v>
      </c>
      <c r="D11" s="53"/>
      <c r="E11" s="53">
        <v>0</v>
      </c>
      <c r="F11" s="53"/>
      <c r="G11" s="53">
        <v>96</v>
      </c>
      <c r="H11" s="53">
        <v>3</v>
      </c>
      <c r="I11" s="53">
        <v>0</v>
      </c>
      <c r="J11" s="53">
        <v>99</v>
      </c>
      <c r="K11" s="53">
        <v>88</v>
      </c>
      <c r="L11" s="53">
        <v>2</v>
      </c>
      <c r="M11" s="53">
        <v>90</v>
      </c>
      <c r="N11" s="53">
        <v>94</v>
      </c>
      <c r="O11" s="53">
        <v>1</v>
      </c>
      <c r="P11" s="53">
        <v>95</v>
      </c>
      <c r="Q11" s="53">
        <v>182</v>
      </c>
      <c r="R11" s="53">
        <v>3</v>
      </c>
      <c r="S11" s="53">
        <v>185</v>
      </c>
      <c r="V11" s="44" t="s">
        <v>39</v>
      </c>
      <c r="W11" s="19">
        <f t="shared" si="0"/>
        <v>49</v>
      </c>
      <c r="X11" s="19">
        <f t="shared" si="1"/>
        <v>48</v>
      </c>
      <c r="Y11" s="19">
        <f t="shared" si="2"/>
        <v>45</v>
      </c>
      <c r="Z11" s="19">
        <f t="shared" si="3"/>
        <v>93</v>
      </c>
      <c r="AA11" s="16"/>
      <c r="AB11" s="68"/>
      <c r="AC11" s="9" t="s">
        <v>45</v>
      </c>
      <c r="AD11" s="3">
        <v>12</v>
      </c>
      <c r="AE11" s="3">
        <v>20</v>
      </c>
      <c r="AF11" s="3">
        <v>17</v>
      </c>
      <c r="AG11" s="5">
        <f t="shared" si="4"/>
        <v>37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53">
        <v>11</v>
      </c>
      <c r="B12" s="53" t="s">
        <v>46</v>
      </c>
      <c r="C12" s="53">
        <v>0</v>
      </c>
      <c r="D12" s="53"/>
      <c r="E12" s="53">
        <v>0</v>
      </c>
      <c r="F12" s="53"/>
      <c r="G12" s="53">
        <v>50</v>
      </c>
      <c r="H12" s="53">
        <v>0</v>
      </c>
      <c r="I12" s="53">
        <v>0</v>
      </c>
      <c r="J12" s="53">
        <v>50</v>
      </c>
      <c r="K12" s="53">
        <v>56</v>
      </c>
      <c r="L12" s="53">
        <v>0</v>
      </c>
      <c r="M12" s="53">
        <v>56</v>
      </c>
      <c r="N12" s="53">
        <v>59</v>
      </c>
      <c r="O12" s="53">
        <v>0</v>
      </c>
      <c r="P12" s="53">
        <v>59</v>
      </c>
      <c r="Q12" s="53">
        <v>115</v>
      </c>
      <c r="R12" s="53">
        <v>0</v>
      </c>
      <c r="S12" s="53">
        <v>115</v>
      </c>
      <c r="V12" s="44" t="s">
        <v>42</v>
      </c>
      <c r="W12" s="19">
        <f t="shared" si="0"/>
        <v>120</v>
      </c>
      <c r="X12" s="19">
        <f t="shared" si="1"/>
        <v>126</v>
      </c>
      <c r="Y12" s="19">
        <f t="shared" si="2"/>
        <v>136</v>
      </c>
      <c r="Z12" s="19">
        <f t="shared" si="3"/>
        <v>262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53">
        <v>12</v>
      </c>
      <c r="B13" s="53" t="s">
        <v>47</v>
      </c>
      <c r="C13" s="53">
        <v>0</v>
      </c>
      <c r="D13" s="53"/>
      <c r="E13" s="53">
        <v>0</v>
      </c>
      <c r="F13" s="53"/>
      <c r="G13" s="53">
        <v>107</v>
      </c>
      <c r="H13" s="53">
        <v>1</v>
      </c>
      <c r="I13" s="53">
        <v>1</v>
      </c>
      <c r="J13" s="53">
        <v>109</v>
      </c>
      <c r="K13" s="53">
        <v>116</v>
      </c>
      <c r="L13" s="53">
        <v>2</v>
      </c>
      <c r="M13" s="53">
        <v>118</v>
      </c>
      <c r="N13" s="53">
        <v>123</v>
      </c>
      <c r="O13" s="53">
        <v>2</v>
      </c>
      <c r="P13" s="53">
        <v>125</v>
      </c>
      <c r="Q13" s="53">
        <v>239</v>
      </c>
      <c r="R13" s="53">
        <v>4</v>
      </c>
      <c r="S13" s="53">
        <v>243</v>
      </c>
      <c r="V13" s="44" t="s">
        <v>44</v>
      </c>
      <c r="W13" s="19">
        <f t="shared" si="0"/>
        <v>99</v>
      </c>
      <c r="X13" s="19">
        <f t="shared" si="1"/>
        <v>90</v>
      </c>
      <c r="Y13" s="19">
        <f t="shared" si="2"/>
        <v>95</v>
      </c>
      <c r="Z13" s="19">
        <f t="shared" si="3"/>
        <v>185</v>
      </c>
      <c r="AA13" s="28"/>
      <c r="AB13" s="58" t="s">
        <v>125</v>
      </c>
      <c r="AC13" s="61"/>
      <c r="AD13" s="58"/>
      <c r="AE13" s="60"/>
      <c r="AF13" s="60"/>
      <c r="AG13" s="61"/>
    </row>
    <row r="14" spans="1:40" ht="17.25" customHeight="1" x14ac:dyDescent="0.15">
      <c r="A14" s="53">
        <v>13</v>
      </c>
      <c r="B14" s="53" t="s">
        <v>48</v>
      </c>
      <c r="C14" s="53">
        <v>0</v>
      </c>
      <c r="D14" s="53"/>
      <c r="E14" s="53">
        <v>0</v>
      </c>
      <c r="F14" s="53"/>
      <c r="G14" s="53">
        <v>12</v>
      </c>
      <c r="H14" s="53">
        <v>0</v>
      </c>
      <c r="I14" s="53">
        <v>0</v>
      </c>
      <c r="J14" s="53">
        <v>12</v>
      </c>
      <c r="K14" s="53">
        <v>10</v>
      </c>
      <c r="L14" s="53">
        <v>0</v>
      </c>
      <c r="M14" s="53">
        <v>10</v>
      </c>
      <c r="N14" s="53">
        <v>15</v>
      </c>
      <c r="O14" s="53">
        <v>0</v>
      </c>
      <c r="P14" s="53">
        <v>15</v>
      </c>
      <c r="Q14" s="53">
        <v>25</v>
      </c>
      <c r="R14" s="53">
        <v>0</v>
      </c>
      <c r="S14" s="53">
        <v>25</v>
      </c>
      <c r="V14" s="44" t="s">
        <v>46</v>
      </c>
      <c r="W14" s="19">
        <f t="shared" si="0"/>
        <v>50</v>
      </c>
      <c r="X14" s="19">
        <f t="shared" si="1"/>
        <v>56</v>
      </c>
      <c r="Y14" s="19">
        <f t="shared" si="2"/>
        <v>59</v>
      </c>
      <c r="Z14" s="19">
        <f t="shared" si="3"/>
        <v>115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53">
        <v>14</v>
      </c>
      <c r="B15" s="53" t="s">
        <v>49</v>
      </c>
      <c r="C15" s="53">
        <v>0</v>
      </c>
      <c r="D15" s="53"/>
      <c r="E15" s="53">
        <v>0</v>
      </c>
      <c r="F15" s="53"/>
      <c r="G15" s="53">
        <v>33</v>
      </c>
      <c r="H15" s="53">
        <v>0</v>
      </c>
      <c r="I15" s="53">
        <v>0</v>
      </c>
      <c r="J15" s="53">
        <v>33</v>
      </c>
      <c r="K15" s="53">
        <v>31</v>
      </c>
      <c r="L15" s="53">
        <v>0</v>
      </c>
      <c r="M15" s="53">
        <v>31</v>
      </c>
      <c r="N15" s="53">
        <v>38</v>
      </c>
      <c r="O15" s="53">
        <v>0</v>
      </c>
      <c r="P15" s="53">
        <v>38</v>
      </c>
      <c r="Q15" s="53">
        <v>69</v>
      </c>
      <c r="R15" s="53">
        <v>0</v>
      </c>
      <c r="S15" s="53">
        <v>69</v>
      </c>
      <c r="V15" s="44" t="s">
        <v>47</v>
      </c>
      <c r="W15" s="19">
        <f t="shared" si="0"/>
        <v>109</v>
      </c>
      <c r="X15" s="19">
        <f t="shared" si="1"/>
        <v>118</v>
      </c>
      <c r="Y15" s="19">
        <f t="shared" si="2"/>
        <v>125</v>
      </c>
      <c r="Z15" s="19">
        <f t="shared" si="3"/>
        <v>243</v>
      </c>
      <c r="AA15" s="28"/>
      <c r="AB15" s="62" t="s">
        <v>60</v>
      </c>
      <c r="AC15" s="63"/>
      <c r="AD15" s="31">
        <f>VLOOKUP($A22,$A$2:$S$67,10,FALSE)+AD16</f>
        <v>810</v>
      </c>
      <c r="AE15" s="31">
        <f>VLOOKUP($A22,$A$2:$S$67,13,FALSE)+AE16</f>
        <v>843</v>
      </c>
      <c r="AF15" s="31">
        <f>VLOOKUP($A22,$A$2:$S$67,16,FALSE)+AF16</f>
        <v>944</v>
      </c>
      <c r="AG15" s="31">
        <f t="shared" ref="AG15:AG23" si="5">AE15+AF15</f>
        <v>1787</v>
      </c>
      <c r="AI15" s="15"/>
    </row>
    <row r="16" spans="1:40" ht="17.25" customHeight="1" x14ac:dyDescent="0.15">
      <c r="A16" s="53">
        <v>15</v>
      </c>
      <c r="B16" s="53" t="s">
        <v>50</v>
      </c>
      <c r="C16" s="53">
        <v>0</v>
      </c>
      <c r="D16" s="53"/>
      <c r="E16" s="53">
        <v>0</v>
      </c>
      <c r="F16" s="53"/>
      <c r="G16" s="53">
        <v>31</v>
      </c>
      <c r="H16" s="53">
        <v>0</v>
      </c>
      <c r="I16" s="53">
        <v>0</v>
      </c>
      <c r="J16" s="53">
        <v>31</v>
      </c>
      <c r="K16" s="53">
        <v>26</v>
      </c>
      <c r="L16" s="53">
        <v>0</v>
      </c>
      <c r="M16" s="53">
        <v>26</v>
      </c>
      <c r="N16" s="53">
        <v>34</v>
      </c>
      <c r="O16" s="53">
        <v>0</v>
      </c>
      <c r="P16" s="53">
        <v>34</v>
      </c>
      <c r="Q16" s="53">
        <v>60</v>
      </c>
      <c r="R16" s="53">
        <v>0</v>
      </c>
      <c r="S16" s="53">
        <v>60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15</v>
      </c>
      <c r="Z16" s="19">
        <f t="shared" si="3"/>
        <v>25</v>
      </c>
      <c r="AA16" s="28"/>
      <c r="AB16" s="32" t="s">
        <v>126</v>
      </c>
      <c r="AC16" s="33" t="s">
        <v>127</v>
      </c>
      <c r="AD16" s="34">
        <f>VLOOKUP($A36,$A$2:$S$67,10,FALSE)</f>
        <v>662</v>
      </c>
      <c r="AE16" s="34">
        <f>VLOOKUP($A36,$A$2:$S$67,13,FALSE)</f>
        <v>698</v>
      </c>
      <c r="AF16" s="35">
        <f>VLOOKUP($A36,$A$2:$S$67,16,FALSE)</f>
        <v>786</v>
      </c>
      <c r="AG16" s="36">
        <f t="shared" si="5"/>
        <v>1484</v>
      </c>
    </row>
    <row r="17" spans="1:35" ht="17.25" customHeight="1" x14ac:dyDescent="0.15">
      <c r="A17" s="53">
        <v>16</v>
      </c>
      <c r="B17" s="53" t="s">
        <v>51</v>
      </c>
      <c r="C17" s="53">
        <v>0</v>
      </c>
      <c r="D17" s="53"/>
      <c r="E17" s="53">
        <v>0</v>
      </c>
      <c r="F17" s="53"/>
      <c r="G17" s="53">
        <v>40</v>
      </c>
      <c r="H17" s="53">
        <v>0</v>
      </c>
      <c r="I17" s="53">
        <v>0</v>
      </c>
      <c r="J17" s="53">
        <v>40</v>
      </c>
      <c r="K17" s="53">
        <v>41</v>
      </c>
      <c r="L17" s="53">
        <v>0</v>
      </c>
      <c r="M17" s="53">
        <v>41</v>
      </c>
      <c r="N17" s="53">
        <v>39</v>
      </c>
      <c r="O17" s="53">
        <v>0</v>
      </c>
      <c r="P17" s="53">
        <v>39</v>
      </c>
      <c r="Q17" s="53">
        <v>80</v>
      </c>
      <c r="R17" s="53">
        <v>0</v>
      </c>
      <c r="S17" s="53">
        <v>80</v>
      </c>
      <c r="V17" s="44" t="s">
        <v>49</v>
      </c>
      <c r="W17" s="19">
        <f t="shared" si="0"/>
        <v>33</v>
      </c>
      <c r="X17" s="19">
        <f t="shared" si="1"/>
        <v>31</v>
      </c>
      <c r="Y17" s="19">
        <f t="shared" si="2"/>
        <v>38</v>
      </c>
      <c r="Z17" s="19">
        <f t="shared" si="3"/>
        <v>69</v>
      </c>
      <c r="AA17" s="28"/>
      <c r="AB17" s="58" t="s">
        <v>63</v>
      </c>
      <c r="AC17" s="61"/>
      <c r="AD17" s="24">
        <f t="shared" ref="AD17:AD23" si="6">VLOOKUP($A23,$A$2:$S$67,10,FALSE)</f>
        <v>229</v>
      </c>
      <c r="AE17" s="24">
        <f t="shared" ref="AE17:AE23" si="7">VLOOKUP($A23,$A$2:$S$67,13,FALSE)</f>
        <v>187</v>
      </c>
      <c r="AF17" s="24">
        <f t="shared" ref="AF17:AF23" si="8">VLOOKUP($A23,$A$2:$S$67,16,FALSE)</f>
        <v>265</v>
      </c>
      <c r="AG17" s="19">
        <f t="shared" si="5"/>
        <v>452</v>
      </c>
    </row>
    <row r="18" spans="1:35" ht="17.25" customHeight="1" x14ac:dyDescent="0.15">
      <c r="A18" s="53">
        <v>17</v>
      </c>
      <c r="B18" s="53" t="s">
        <v>52</v>
      </c>
      <c r="C18" s="53">
        <v>0</v>
      </c>
      <c r="D18" s="53"/>
      <c r="E18" s="53">
        <v>0</v>
      </c>
      <c r="F18" s="53"/>
      <c r="G18" s="53">
        <v>288</v>
      </c>
      <c r="H18" s="53">
        <v>2</v>
      </c>
      <c r="I18" s="53">
        <v>1</v>
      </c>
      <c r="J18" s="53">
        <v>291</v>
      </c>
      <c r="K18" s="53">
        <v>283</v>
      </c>
      <c r="L18" s="53">
        <v>3</v>
      </c>
      <c r="M18" s="53">
        <v>286</v>
      </c>
      <c r="N18" s="53">
        <v>309</v>
      </c>
      <c r="O18" s="53">
        <v>2</v>
      </c>
      <c r="P18" s="53">
        <v>311</v>
      </c>
      <c r="Q18" s="53">
        <v>592</v>
      </c>
      <c r="R18" s="53">
        <v>5</v>
      </c>
      <c r="S18" s="53">
        <v>597</v>
      </c>
      <c r="V18" s="44" t="s">
        <v>50</v>
      </c>
      <c r="W18" s="19">
        <f t="shared" si="0"/>
        <v>31</v>
      </c>
      <c r="X18" s="19">
        <f t="shared" si="1"/>
        <v>26</v>
      </c>
      <c r="Y18" s="19">
        <f t="shared" si="2"/>
        <v>34</v>
      </c>
      <c r="Z18" s="19">
        <f t="shared" si="3"/>
        <v>60</v>
      </c>
      <c r="AA18" s="28"/>
      <c r="AB18" s="58" t="s">
        <v>53</v>
      </c>
      <c r="AC18" s="61"/>
      <c r="AD18" s="24">
        <f t="shared" si="6"/>
        <v>458</v>
      </c>
      <c r="AE18" s="24">
        <f t="shared" si="7"/>
        <v>446</v>
      </c>
      <c r="AF18" s="24">
        <f t="shared" si="8"/>
        <v>516</v>
      </c>
      <c r="AG18" s="19">
        <f t="shared" si="5"/>
        <v>962</v>
      </c>
      <c r="AI18" s="15"/>
    </row>
    <row r="19" spans="1:35" ht="17.25" customHeight="1" x14ac:dyDescent="0.15">
      <c r="A19" s="53">
        <v>18</v>
      </c>
      <c r="B19" s="53" t="s">
        <v>54</v>
      </c>
      <c r="C19" s="53">
        <v>0</v>
      </c>
      <c r="D19" s="53"/>
      <c r="E19" s="53">
        <v>0</v>
      </c>
      <c r="F19" s="53"/>
      <c r="G19" s="53">
        <v>176</v>
      </c>
      <c r="H19" s="53">
        <v>0</v>
      </c>
      <c r="I19" s="53">
        <v>0</v>
      </c>
      <c r="J19" s="53">
        <v>176</v>
      </c>
      <c r="K19" s="53">
        <v>160</v>
      </c>
      <c r="L19" s="53">
        <v>0</v>
      </c>
      <c r="M19" s="53">
        <v>160</v>
      </c>
      <c r="N19" s="53">
        <v>193</v>
      </c>
      <c r="O19" s="53">
        <v>0</v>
      </c>
      <c r="P19" s="53">
        <v>193</v>
      </c>
      <c r="Q19" s="53">
        <v>353</v>
      </c>
      <c r="R19" s="53">
        <v>0</v>
      </c>
      <c r="S19" s="53">
        <v>353</v>
      </c>
      <c r="V19" s="44" t="s">
        <v>51</v>
      </c>
      <c r="W19" s="19">
        <f t="shared" si="0"/>
        <v>40</v>
      </c>
      <c r="X19" s="19">
        <f t="shared" si="1"/>
        <v>41</v>
      </c>
      <c r="Y19" s="19">
        <f t="shared" si="2"/>
        <v>39</v>
      </c>
      <c r="Z19" s="19">
        <f t="shared" si="3"/>
        <v>80</v>
      </c>
      <c r="AA19" s="28"/>
      <c r="AB19" s="58" t="s">
        <v>68</v>
      </c>
      <c r="AC19" s="61"/>
      <c r="AD19" s="24">
        <f t="shared" si="6"/>
        <v>269</v>
      </c>
      <c r="AE19" s="24">
        <f t="shared" si="7"/>
        <v>133</v>
      </c>
      <c r="AF19" s="24">
        <f t="shared" si="8"/>
        <v>257</v>
      </c>
      <c r="AG19" s="19">
        <f t="shared" si="5"/>
        <v>390</v>
      </c>
      <c r="AI19" s="15"/>
    </row>
    <row r="20" spans="1:35" ht="17.25" customHeight="1" x14ac:dyDescent="0.15">
      <c r="A20" s="53">
        <v>19</v>
      </c>
      <c r="B20" s="53" t="s">
        <v>55</v>
      </c>
      <c r="C20" s="53">
        <v>0</v>
      </c>
      <c r="D20" s="53"/>
      <c r="E20" s="53">
        <v>0</v>
      </c>
      <c r="F20" s="53"/>
      <c r="G20" s="53">
        <v>84</v>
      </c>
      <c r="H20" s="53">
        <v>1</v>
      </c>
      <c r="I20" s="53">
        <v>0</v>
      </c>
      <c r="J20" s="53">
        <v>85</v>
      </c>
      <c r="K20" s="53">
        <v>77</v>
      </c>
      <c r="L20" s="53">
        <v>0</v>
      </c>
      <c r="M20" s="53">
        <v>77</v>
      </c>
      <c r="N20" s="53">
        <v>74</v>
      </c>
      <c r="O20" s="53">
        <v>1</v>
      </c>
      <c r="P20" s="53">
        <v>75</v>
      </c>
      <c r="Q20" s="53">
        <v>151</v>
      </c>
      <c r="R20" s="53">
        <v>1</v>
      </c>
      <c r="S20" s="53">
        <v>152</v>
      </c>
      <c r="V20" s="44" t="s">
        <v>56</v>
      </c>
      <c r="W20" s="19">
        <f t="shared" si="0"/>
        <v>291</v>
      </c>
      <c r="X20" s="19">
        <f t="shared" si="1"/>
        <v>286</v>
      </c>
      <c r="Y20" s="19">
        <f t="shared" si="2"/>
        <v>311</v>
      </c>
      <c r="Z20" s="19">
        <f t="shared" si="3"/>
        <v>597</v>
      </c>
      <c r="AA20" s="28"/>
      <c r="AB20" s="58" t="s">
        <v>57</v>
      </c>
      <c r="AC20" s="61"/>
      <c r="AD20" s="24">
        <f t="shared" si="6"/>
        <v>500</v>
      </c>
      <c r="AE20" s="24">
        <f t="shared" si="7"/>
        <v>479</v>
      </c>
      <c r="AF20" s="24">
        <f t="shared" si="8"/>
        <v>554</v>
      </c>
      <c r="AG20" s="19">
        <f t="shared" si="5"/>
        <v>1033</v>
      </c>
    </row>
    <row r="21" spans="1:35" ht="17.25" customHeight="1" x14ac:dyDescent="0.15">
      <c r="A21" s="53">
        <v>21</v>
      </c>
      <c r="B21" s="53" t="s">
        <v>58</v>
      </c>
      <c r="C21" s="53">
        <v>0</v>
      </c>
      <c r="D21" s="53"/>
      <c r="E21" s="53">
        <v>0</v>
      </c>
      <c r="F21" s="53"/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V21" s="44" t="s">
        <v>54</v>
      </c>
      <c r="W21" s="19">
        <f t="shared" si="0"/>
        <v>176</v>
      </c>
      <c r="X21" s="19">
        <f t="shared" si="1"/>
        <v>160</v>
      </c>
      <c r="Y21" s="19">
        <f t="shared" si="2"/>
        <v>193</v>
      </c>
      <c r="Z21" s="19">
        <f t="shared" si="3"/>
        <v>353</v>
      </c>
      <c r="AA21" s="28"/>
      <c r="AB21" s="58" t="s">
        <v>59</v>
      </c>
      <c r="AC21" s="61"/>
      <c r="AD21" s="24">
        <f t="shared" si="6"/>
        <v>304</v>
      </c>
      <c r="AE21" s="24">
        <f t="shared" si="7"/>
        <v>273</v>
      </c>
      <c r="AF21" s="24">
        <f t="shared" si="8"/>
        <v>342</v>
      </c>
      <c r="AG21" s="19">
        <f t="shared" si="5"/>
        <v>615</v>
      </c>
    </row>
    <row r="22" spans="1:35" ht="17.25" customHeight="1" x14ac:dyDescent="0.15">
      <c r="A22" s="53">
        <v>22</v>
      </c>
      <c r="B22" s="53" t="s">
        <v>60</v>
      </c>
      <c r="C22" s="53">
        <v>0</v>
      </c>
      <c r="D22" s="53"/>
      <c r="E22" s="53">
        <v>0</v>
      </c>
      <c r="F22" s="53"/>
      <c r="G22" s="53">
        <v>139</v>
      </c>
      <c r="H22" s="53">
        <v>7</v>
      </c>
      <c r="I22" s="53">
        <v>2</v>
      </c>
      <c r="J22" s="53">
        <v>148</v>
      </c>
      <c r="K22" s="53">
        <v>140</v>
      </c>
      <c r="L22" s="53">
        <v>5</v>
      </c>
      <c r="M22" s="53">
        <v>145</v>
      </c>
      <c r="N22" s="53">
        <v>152</v>
      </c>
      <c r="O22" s="53">
        <v>6</v>
      </c>
      <c r="P22" s="53">
        <v>158</v>
      </c>
      <c r="Q22" s="53">
        <v>292</v>
      </c>
      <c r="R22" s="53">
        <v>11</v>
      </c>
      <c r="S22" s="53">
        <v>303</v>
      </c>
      <c r="V22" s="44" t="s">
        <v>61</v>
      </c>
      <c r="W22" s="19">
        <f>AD15+AD17+AD18</f>
        <v>1497</v>
      </c>
      <c r="X22" s="19">
        <f>AE15+AE17+AE18</f>
        <v>1476</v>
      </c>
      <c r="Y22" s="19">
        <f>AF15+AF17+AF18</f>
        <v>1725</v>
      </c>
      <c r="Z22" s="19">
        <f t="shared" si="3"/>
        <v>3201</v>
      </c>
      <c r="AA22" s="28"/>
      <c r="AB22" s="58" t="s">
        <v>62</v>
      </c>
      <c r="AC22" s="61"/>
      <c r="AD22" s="24">
        <f t="shared" si="6"/>
        <v>307</v>
      </c>
      <c r="AE22" s="24">
        <f t="shared" si="7"/>
        <v>295</v>
      </c>
      <c r="AF22" s="24">
        <f t="shared" si="8"/>
        <v>348</v>
      </c>
      <c r="AG22" s="19">
        <f t="shared" si="5"/>
        <v>643</v>
      </c>
      <c r="AI22" s="15"/>
    </row>
    <row r="23" spans="1:35" ht="17.25" customHeight="1" x14ac:dyDescent="0.15">
      <c r="A23" s="53">
        <v>23</v>
      </c>
      <c r="B23" s="53" t="s">
        <v>63</v>
      </c>
      <c r="C23" s="53">
        <v>0</v>
      </c>
      <c r="D23" s="53"/>
      <c r="E23" s="53">
        <v>0</v>
      </c>
      <c r="F23" s="53"/>
      <c r="G23" s="53">
        <v>229</v>
      </c>
      <c r="H23" s="53">
        <v>0</v>
      </c>
      <c r="I23" s="53">
        <v>0</v>
      </c>
      <c r="J23" s="53">
        <v>229</v>
      </c>
      <c r="K23" s="53">
        <v>187</v>
      </c>
      <c r="L23" s="53">
        <v>0</v>
      </c>
      <c r="M23" s="53">
        <v>187</v>
      </c>
      <c r="N23" s="53">
        <v>265</v>
      </c>
      <c r="O23" s="53">
        <v>0</v>
      </c>
      <c r="P23" s="53">
        <v>265</v>
      </c>
      <c r="Q23" s="53">
        <v>452</v>
      </c>
      <c r="R23" s="53">
        <v>0</v>
      </c>
      <c r="S23" s="53">
        <v>452</v>
      </c>
      <c r="V23" s="44" t="s">
        <v>64</v>
      </c>
      <c r="W23" s="19">
        <f>AD19+AD20+AD21+AD22+AD23</f>
        <v>1835</v>
      </c>
      <c r="X23" s="19">
        <f>AE19+AE20+AE21+AE22+AE23</f>
        <v>1607</v>
      </c>
      <c r="Y23" s="19">
        <f>AF19+AF20+AF21+AF22+AF23</f>
        <v>1991</v>
      </c>
      <c r="Z23" s="19">
        <f t="shared" si="3"/>
        <v>3598</v>
      </c>
      <c r="AA23" s="28"/>
      <c r="AB23" s="58" t="s">
        <v>65</v>
      </c>
      <c r="AC23" s="61"/>
      <c r="AD23" s="24">
        <f t="shared" si="6"/>
        <v>455</v>
      </c>
      <c r="AE23" s="24">
        <f t="shared" si="7"/>
        <v>427</v>
      </c>
      <c r="AF23" s="24">
        <f t="shared" si="8"/>
        <v>490</v>
      </c>
      <c r="AG23" s="19">
        <f t="shared" si="5"/>
        <v>917</v>
      </c>
    </row>
    <row r="24" spans="1:35" ht="17.25" customHeight="1" x14ac:dyDescent="0.15">
      <c r="A24" s="53">
        <v>24</v>
      </c>
      <c r="B24" s="53" t="s">
        <v>53</v>
      </c>
      <c r="C24" s="53">
        <v>0</v>
      </c>
      <c r="D24" s="53"/>
      <c r="E24" s="53">
        <v>0</v>
      </c>
      <c r="F24" s="53"/>
      <c r="G24" s="53">
        <v>448</v>
      </c>
      <c r="H24" s="53">
        <v>10</v>
      </c>
      <c r="I24" s="53">
        <v>0</v>
      </c>
      <c r="J24" s="53">
        <v>458</v>
      </c>
      <c r="K24" s="53">
        <v>436</v>
      </c>
      <c r="L24" s="53">
        <v>10</v>
      </c>
      <c r="M24" s="53">
        <v>446</v>
      </c>
      <c r="N24" s="53">
        <v>516</v>
      </c>
      <c r="O24" s="53">
        <v>0</v>
      </c>
      <c r="P24" s="53">
        <v>516</v>
      </c>
      <c r="Q24" s="53">
        <v>952</v>
      </c>
      <c r="R24" s="53">
        <v>10</v>
      </c>
      <c r="S24" s="53">
        <v>962</v>
      </c>
      <c r="V24" s="44" t="s">
        <v>66</v>
      </c>
      <c r="W24" s="19">
        <f>AD31+AD32</f>
        <v>1371</v>
      </c>
      <c r="X24" s="19">
        <f>AE31+AE32</f>
        <v>1628</v>
      </c>
      <c r="Y24" s="19">
        <f>AF31+AF32</f>
        <v>1779</v>
      </c>
      <c r="Z24" s="19">
        <f t="shared" si="3"/>
        <v>3407</v>
      </c>
      <c r="AA24" s="16"/>
      <c r="AB24" s="58" t="s">
        <v>128</v>
      </c>
      <c r="AC24" s="61"/>
      <c r="AD24" s="19">
        <f>AD15+SUM(AD17:AD23)</f>
        <v>3332</v>
      </c>
      <c r="AE24" s="19">
        <f>AE15+SUM(AE17:AE23)</f>
        <v>3083</v>
      </c>
      <c r="AF24" s="19">
        <f>AF15+SUM(AF17:AF23)</f>
        <v>3716</v>
      </c>
      <c r="AG24" s="19">
        <f>AG15+SUM(AG17:AG23)</f>
        <v>6799</v>
      </c>
    </row>
    <row r="25" spans="1:35" ht="17.25" customHeight="1" x14ac:dyDescent="0.15">
      <c r="A25" s="53">
        <v>25</v>
      </c>
      <c r="B25" s="53" t="s">
        <v>68</v>
      </c>
      <c r="C25" s="53">
        <v>0</v>
      </c>
      <c r="D25" s="53"/>
      <c r="E25" s="53">
        <v>0</v>
      </c>
      <c r="F25" s="53"/>
      <c r="G25" s="53">
        <v>267</v>
      </c>
      <c r="H25" s="53">
        <v>2</v>
      </c>
      <c r="I25" s="53">
        <v>0</v>
      </c>
      <c r="J25" s="53">
        <v>269</v>
      </c>
      <c r="K25" s="53">
        <v>133</v>
      </c>
      <c r="L25" s="53">
        <v>0</v>
      </c>
      <c r="M25" s="53">
        <v>133</v>
      </c>
      <c r="N25" s="53">
        <v>255</v>
      </c>
      <c r="O25" s="53">
        <v>2</v>
      </c>
      <c r="P25" s="53">
        <v>257</v>
      </c>
      <c r="Q25" s="53">
        <v>388</v>
      </c>
      <c r="R25" s="53">
        <v>2</v>
      </c>
      <c r="S25" s="53">
        <v>390</v>
      </c>
      <c r="V25" s="44" t="s">
        <v>69</v>
      </c>
      <c r="W25" s="19">
        <f>AD33+AD34</f>
        <v>510</v>
      </c>
      <c r="X25" s="19">
        <f>AE33+AE34</f>
        <v>499</v>
      </c>
      <c r="Y25" s="19">
        <f>AF33+AF34</f>
        <v>567</v>
      </c>
      <c r="Z25" s="19">
        <f t="shared" si="3"/>
        <v>1066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53">
        <v>26</v>
      </c>
      <c r="B26" s="53" t="s">
        <v>57</v>
      </c>
      <c r="C26" s="53">
        <v>0</v>
      </c>
      <c r="D26" s="53"/>
      <c r="E26" s="53">
        <v>0</v>
      </c>
      <c r="F26" s="53"/>
      <c r="G26" s="53">
        <v>497</v>
      </c>
      <c r="H26" s="53">
        <v>0</v>
      </c>
      <c r="I26" s="53">
        <v>3</v>
      </c>
      <c r="J26" s="53">
        <v>500</v>
      </c>
      <c r="K26" s="53">
        <v>477</v>
      </c>
      <c r="L26" s="53">
        <v>2</v>
      </c>
      <c r="M26" s="53">
        <v>479</v>
      </c>
      <c r="N26" s="53">
        <v>553</v>
      </c>
      <c r="O26" s="53">
        <v>1</v>
      </c>
      <c r="P26" s="53">
        <v>554</v>
      </c>
      <c r="Q26" s="53">
        <v>1030</v>
      </c>
      <c r="R26" s="53">
        <v>3</v>
      </c>
      <c r="S26" s="53">
        <v>1033</v>
      </c>
      <c r="V26" s="44" t="s">
        <v>71</v>
      </c>
      <c r="W26" s="19">
        <f>AD35+AD36+AD37</f>
        <v>2280</v>
      </c>
      <c r="X26" s="19">
        <f>AE35+AE36+AE37</f>
        <v>3092</v>
      </c>
      <c r="Y26" s="19">
        <f>AF35+AF36+AF37</f>
        <v>3189</v>
      </c>
      <c r="Z26" s="19">
        <f t="shared" si="3"/>
        <v>6281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53">
        <v>27</v>
      </c>
      <c r="B27" s="53" t="s">
        <v>59</v>
      </c>
      <c r="C27" s="53">
        <v>0</v>
      </c>
      <c r="D27" s="53"/>
      <c r="E27" s="53">
        <v>0</v>
      </c>
      <c r="F27" s="53"/>
      <c r="G27" s="53">
        <v>302</v>
      </c>
      <c r="H27" s="53">
        <v>0</v>
      </c>
      <c r="I27" s="53">
        <v>2</v>
      </c>
      <c r="J27" s="53">
        <v>304</v>
      </c>
      <c r="K27" s="53">
        <v>272</v>
      </c>
      <c r="L27" s="53">
        <v>1</v>
      </c>
      <c r="M27" s="53">
        <v>273</v>
      </c>
      <c r="N27" s="53">
        <v>341</v>
      </c>
      <c r="O27" s="53">
        <v>1</v>
      </c>
      <c r="P27" s="53">
        <v>342</v>
      </c>
      <c r="Q27" s="53">
        <v>613</v>
      </c>
      <c r="R27" s="53">
        <v>2</v>
      </c>
      <c r="S27" s="53">
        <v>615</v>
      </c>
      <c r="V27" s="44" t="s">
        <v>72</v>
      </c>
      <c r="W27" s="19">
        <f>VLOOKUP($A20,$A$2:$S$67,10,FALSE)</f>
        <v>85</v>
      </c>
      <c r="X27" s="19">
        <f>VLOOKUP($A20,$A$2:$S$67,13,FALSE)</f>
        <v>77</v>
      </c>
      <c r="Y27" s="19">
        <f>VLOOKUP($A20,$A$2:$S$67,16,FALSE)</f>
        <v>75</v>
      </c>
      <c r="Z27" s="19">
        <f t="shared" si="3"/>
        <v>152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53">
        <v>28</v>
      </c>
      <c r="B28" s="53" t="s">
        <v>62</v>
      </c>
      <c r="C28" s="53">
        <v>0</v>
      </c>
      <c r="D28" s="53"/>
      <c r="E28" s="53">
        <v>0</v>
      </c>
      <c r="F28" s="53"/>
      <c r="G28" s="53">
        <v>305</v>
      </c>
      <c r="H28" s="53">
        <v>1</v>
      </c>
      <c r="I28" s="53">
        <v>1</v>
      </c>
      <c r="J28" s="53">
        <v>307</v>
      </c>
      <c r="K28" s="53">
        <v>294</v>
      </c>
      <c r="L28" s="53">
        <v>1</v>
      </c>
      <c r="M28" s="53">
        <v>295</v>
      </c>
      <c r="N28" s="53">
        <v>346</v>
      </c>
      <c r="O28" s="53">
        <v>2</v>
      </c>
      <c r="P28" s="53">
        <v>348</v>
      </c>
      <c r="Q28" s="53">
        <v>640</v>
      </c>
      <c r="R28" s="53">
        <v>3</v>
      </c>
      <c r="S28" s="53">
        <v>643</v>
      </c>
      <c r="V28" s="44" t="s">
        <v>73</v>
      </c>
      <c r="W28" s="19">
        <f>AD50</f>
        <v>1765</v>
      </c>
      <c r="X28" s="19">
        <f>AE50</f>
        <v>2564</v>
      </c>
      <c r="Y28" s="19">
        <f>AF50</f>
        <v>2678</v>
      </c>
      <c r="Z28" s="19">
        <f t="shared" si="3"/>
        <v>5242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53">
        <v>29</v>
      </c>
      <c r="B29" s="53" t="s">
        <v>65</v>
      </c>
      <c r="C29" s="53">
        <v>0</v>
      </c>
      <c r="D29" s="53"/>
      <c r="E29" s="53">
        <v>0</v>
      </c>
      <c r="F29" s="53"/>
      <c r="G29" s="53">
        <v>449</v>
      </c>
      <c r="H29" s="53">
        <v>1</v>
      </c>
      <c r="I29" s="53">
        <v>5</v>
      </c>
      <c r="J29" s="53">
        <v>455</v>
      </c>
      <c r="K29" s="53">
        <v>424</v>
      </c>
      <c r="L29" s="53">
        <v>3</v>
      </c>
      <c r="M29" s="53">
        <v>427</v>
      </c>
      <c r="N29" s="53">
        <v>487</v>
      </c>
      <c r="O29" s="53">
        <v>3</v>
      </c>
      <c r="P29" s="53">
        <v>490</v>
      </c>
      <c r="Q29" s="53">
        <v>911</v>
      </c>
      <c r="R29" s="53">
        <v>6</v>
      </c>
      <c r="S29" s="53">
        <v>917</v>
      </c>
      <c r="V29" s="44" t="s">
        <v>74</v>
      </c>
      <c r="W29" s="19">
        <f t="shared" ref="W29:W52" si="9">VLOOKUP($A44,$A$2:$S$67,10,FALSE)</f>
        <v>41</v>
      </c>
      <c r="X29" s="19">
        <f t="shared" ref="X29:X52" si="10">VLOOKUP($A44,$A$2:$S$67,13,FALSE)</f>
        <v>36</v>
      </c>
      <c r="Y29" s="19">
        <f t="shared" ref="Y29:Y52" si="11">VLOOKUP($A44,$A$2:$S$67,16,FALSE)</f>
        <v>38</v>
      </c>
      <c r="Z29" s="19">
        <f t="shared" si="3"/>
        <v>74</v>
      </c>
      <c r="AA29" s="16"/>
      <c r="AB29" s="58" t="s">
        <v>75</v>
      </c>
      <c r="AC29" s="59"/>
      <c r="AD29" s="29"/>
      <c r="AE29" s="39"/>
      <c r="AF29" s="39"/>
      <c r="AG29" s="40"/>
    </row>
    <row r="30" spans="1:35" ht="17.25" customHeight="1" x14ac:dyDescent="0.15">
      <c r="A30" s="53">
        <v>30</v>
      </c>
      <c r="B30" s="53" t="s">
        <v>76</v>
      </c>
      <c r="C30" s="53">
        <v>0</v>
      </c>
      <c r="D30" s="53"/>
      <c r="E30" s="53">
        <v>0</v>
      </c>
      <c r="F30" s="53"/>
      <c r="G30" s="53">
        <v>701</v>
      </c>
      <c r="H30" s="53">
        <v>0</v>
      </c>
      <c r="I30" s="53">
        <v>2</v>
      </c>
      <c r="J30" s="53">
        <v>703</v>
      </c>
      <c r="K30" s="53">
        <v>822</v>
      </c>
      <c r="L30" s="53">
        <v>0</v>
      </c>
      <c r="M30" s="53">
        <v>822</v>
      </c>
      <c r="N30" s="53">
        <v>903</v>
      </c>
      <c r="O30" s="53">
        <v>2</v>
      </c>
      <c r="P30" s="53">
        <v>905</v>
      </c>
      <c r="Q30" s="53">
        <v>1725</v>
      </c>
      <c r="R30" s="53">
        <v>2</v>
      </c>
      <c r="S30" s="53">
        <v>1727</v>
      </c>
      <c r="V30" s="44" t="s">
        <v>77</v>
      </c>
      <c r="W30" s="19">
        <f t="shared" si="9"/>
        <v>79</v>
      </c>
      <c r="X30" s="19">
        <f t="shared" si="10"/>
        <v>87</v>
      </c>
      <c r="Y30" s="19">
        <f t="shared" si="11"/>
        <v>89</v>
      </c>
      <c r="Z30" s="19">
        <f t="shared" si="3"/>
        <v>176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53">
        <v>31</v>
      </c>
      <c r="B31" s="53" t="s">
        <v>78</v>
      </c>
      <c r="C31" s="53">
        <v>0</v>
      </c>
      <c r="D31" s="53"/>
      <c r="E31" s="53">
        <v>0</v>
      </c>
      <c r="F31" s="53"/>
      <c r="G31" s="53">
        <v>660</v>
      </c>
      <c r="H31" s="53">
        <v>3</v>
      </c>
      <c r="I31" s="53">
        <v>5</v>
      </c>
      <c r="J31" s="53">
        <v>668</v>
      </c>
      <c r="K31" s="53">
        <v>803</v>
      </c>
      <c r="L31" s="53">
        <v>3</v>
      </c>
      <c r="M31" s="53">
        <v>806</v>
      </c>
      <c r="N31" s="53">
        <v>867</v>
      </c>
      <c r="O31" s="53">
        <v>7</v>
      </c>
      <c r="P31" s="53">
        <v>874</v>
      </c>
      <c r="Q31" s="53">
        <v>1670</v>
      </c>
      <c r="R31" s="53">
        <v>10</v>
      </c>
      <c r="S31" s="53">
        <v>1680</v>
      </c>
      <c r="V31" s="44" t="s">
        <v>79</v>
      </c>
      <c r="W31" s="19">
        <f t="shared" si="9"/>
        <v>69</v>
      </c>
      <c r="X31" s="19">
        <f t="shared" si="10"/>
        <v>69</v>
      </c>
      <c r="Y31" s="19">
        <f t="shared" si="11"/>
        <v>71</v>
      </c>
      <c r="Z31" s="19">
        <f t="shared" si="3"/>
        <v>140</v>
      </c>
      <c r="AA31" s="28"/>
      <c r="AB31" s="58" t="s">
        <v>80</v>
      </c>
      <c r="AC31" s="59"/>
      <c r="AD31" s="24">
        <f>VLOOKUP($A30,$A$2:$S$67,10,FALSE)</f>
        <v>703</v>
      </c>
      <c r="AE31" s="24">
        <f>VLOOKUP($A30,$A$2:$S$67,13,FALSE)</f>
        <v>822</v>
      </c>
      <c r="AF31" s="24">
        <f>VLOOKUP($A30,$A$2:$S$67,16,FALSE)</f>
        <v>905</v>
      </c>
      <c r="AG31" s="19">
        <f t="shared" ref="AG31:AG37" si="12">AE31+AF31</f>
        <v>1727</v>
      </c>
    </row>
    <row r="32" spans="1:35" ht="17.25" customHeight="1" x14ac:dyDescent="0.15">
      <c r="A32" s="53">
        <v>32</v>
      </c>
      <c r="B32" s="53" t="s">
        <v>81</v>
      </c>
      <c r="C32" s="53">
        <v>0</v>
      </c>
      <c r="D32" s="53"/>
      <c r="E32" s="53">
        <v>0</v>
      </c>
      <c r="F32" s="53"/>
      <c r="G32" s="53">
        <v>689</v>
      </c>
      <c r="H32" s="53">
        <v>3</v>
      </c>
      <c r="I32" s="53">
        <v>4</v>
      </c>
      <c r="J32" s="53">
        <v>696</v>
      </c>
      <c r="K32" s="53">
        <v>908</v>
      </c>
      <c r="L32" s="53">
        <v>4</v>
      </c>
      <c r="M32" s="53">
        <v>912</v>
      </c>
      <c r="N32" s="53">
        <v>980</v>
      </c>
      <c r="O32" s="53">
        <v>6</v>
      </c>
      <c r="P32" s="53">
        <v>986</v>
      </c>
      <c r="Q32" s="53">
        <v>1888</v>
      </c>
      <c r="R32" s="53">
        <v>10</v>
      </c>
      <c r="S32" s="53">
        <v>1898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44</v>
      </c>
      <c r="Z32" s="19">
        <f t="shared" si="3"/>
        <v>91</v>
      </c>
      <c r="AA32" s="28"/>
      <c r="AB32" s="58" t="s">
        <v>83</v>
      </c>
      <c r="AC32" s="59"/>
      <c r="AD32" s="24">
        <f>VLOOKUP($A31,$A$2:$S$67,10,FALSE)</f>
        <v>668</v>
      </c>
      <c r="AE32" s="24">
        <f>VLOOKUP($A31,$A$2:$S$67,13,FALSE)</f>
        <v>806</v>
      </c>
      <c r="AF32" s="24">
        <f>VLOOKUP($A31,$A$2:$S$67,16,FALSE)</f>
        <v>874</v>
      </c>
      <c r="AG32" s="19">
        <f t="shared" si="12"/>
        <v>1680</v>
      </c>
    </row>
    <row r="33" spans="1:33" ht="17.25" customHeight="1" x14ac:dyDescent="0.15">
      <c r="A33" s="53">
        <v>33</v>
      </c>
      <c r="B33" s="53" t="s">
        <v>84</v>
      </c>
      <c r="C33" s="53">
        <v>0</v>
      </c>
      <c r="D33" s="53"/>
      <c r="E33" s="53">
        <v>0</v>
      </c>
      <c r="F33" s="53"/>
      <c r="G33" s="53">
        <v>974</v>
      </c>
      <c r="H33" s="53">
        <v>2</v>
      </c>
      <c r="I33" s="53">
        <v>5</v>
      </c>
      <c r="J33" s="53">
        <v>981</v>
      </c>
      <c r="K33" s="53">
        <v>1440</v>
      </c>
      <c r="L33" s="53">
        <v>5</v>
      </c>
      <c r="M33" s="53">
        <v>1445</v>
      </c>
      <c r="N33" s="53">
        <v>1465</v>
      </c>
      <c r="O33" s="53">
        <v>4</v>
      </c>
      <c r="P33" s="53">
        <v>1469</v>
      </c>
      <c r="Q33" s="53">
        <v>2905</v>
      </c>
      <c r="R33" s="53">
        <v>9</v>
      </c>
      <c r="S33" s="53">
        <v>2914</v>
      </c>
      <c r="V33" s="44" t="s">
        <v>85</v>
      </c>
      <c r="W33" s="19">
        <f t="shared" si="9"/>
        <v>11</v>
      </c>
      <c r="X33" s="19">
        <f t="shared" si="10"/>
        <v>13</v>
      </c>
      <c r="Y33" s="19">
        <f t="shared" si="11"/>
        <v>14</v>
      </c>
      <c r="Z33" s="19">
        <f t="shared" si="3"/>
        <v>27</v>
      </c>
      <c r="AA33" s="28"/>
      <c r="AB33" s="58" t="s">
        <v>86</v>
      </c>
      <c r="AC33" s="59"/>
      <c r="AD33" s="24">
        <f>VLOOKUP($A42,$A$2:$S$67,10,FALSE)</f>
        <v>270</v>
      </c>
      <c r="AE33" s="24">
        <f>VLOOKUP($A42,$A$2:$S$67,13,FALSE)</f>
        <v>246</v>
      </c>
      <c r="AF33" s="24">
        <f>VLOOKUP($A42,$A$2:$S$67,16,FALSE)</f>
        <v>304</v>
      </c>
      <c r="AG33" s="19">
        <f t="shared" si="12"/>
        <v>550</v>
      </c>
    </row>
    <row r="34" spans="1:33" ht="17.25" customHeight="1" x14ac:dyDescent="0.15">
      <c r="A34" s="53">
        <v>34</v>
      </c>
      <c r="B34" s="53" t="s">
        <v>87</v>
      </c>
      <c r="C34" s="53">
        <v>0</v>
      </c>
      <c r="D34" s="53"/>
      <c r="E34" s="53">
        <v>0</v>
      </c>
      <c r="F34" s="53"/>
      <c r="G34" s="53">
        <v>598</v>
      </c>
      <c r="H34" s="53">
        <v>2</v>
      </c>
      <c r="I34" s="53">
        <v>3</v>
      </c>
      <c r="J34" s="53">
        <v>603</v>
      </c>
      <c r="K34" s="53">
        <v>731</v>
      </c>
      <c r="L34" s="53">
        <v>4</v>
      </c>
      <c r="M34" s="53">
        <v>735</v>
      </c>
      <c r="N34" s="53">
        <v>733</v>
      </c>
      <c r="O34" s="53">
        <v>1</v>
      </c>
      <c r="P34" s="53">
        <v>734</v>
      </c>
      <c r="Q34" s="53">
        <v>1464</v>
      </c>
      <c r="R34" s="53">
        <v>5</v>
      </c>
      <c r="S34" s="53">
        <v>1469</v>
      </c>
      <c r="V34" s="44" t="s">
        <v>88</v>
      </c>
      <c r="W34" s="19">
        <f t="shared" si="9"/>
        <v>42</v>
      </c>
      <c r="X34" s="19">
        <f t="shared" si="10"/>
        <v>47</v>
      </c>
      <c r="Y34" s="19">
        <f t="shared" si="11"/>
        <v>48</v>
      </c>
      <c r="Z34" s="19">
        <f t="shared" si="3"/>
        <v>95</v>
      </c>
      <c r="AA34" s="28"/>
      <c r="AB34" s="58" t="s">
        <v>89</v>
      </c>
      <c r="AC34" s="59"/>
      <c r="AD34" s="24">
        <f>VLOOKUP($A43,$A$2:$S$67,10,FALSE)</f>
        <v>240</v>
      </c>
      <c r="AE34" s="24">
        <f>VLOOKUP($A43,$A$2:$S$67,13,FALSE)</f>
        <v>253</v>
      </c>
      <c r="AF34" s="24">
        <f>VLOOKUP($A43,$A$2:$S$67,16,FALSE)</f>
        <v>263</v>
      </c>
      <c r="AG34" s="19">
        <f t="shared" si="12"/>
        <v>516</v>
      </c>
    </row>
    <row r="35" spans="1:33" ht="17.25" customHeight="1" x14ac:dyDescent="0.15">
      <c r="A35" s="53">
        <v>35</v>
      </c>
      <c r="B35" s="53" t="s">
        <v>90</v>
      </c>
      <c r="C35" s="53">
        <v>0</v>
      </c>
      <c r="D35" s="53"/>
      <c r="E35" s="53">
        <v>0</v>
      </c>
      <c r="F35" s="53"/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V35" s="44" t="s">
        <v>91</v>
      </c>
      <c r="W35" s="19">
        <f t="shared" si="9"/>
        <v>21</v>
      </c>
      <c r="X35" s="19">
        <f t="shared" si="10"/>
        <v>23</v>
      </c>
      <c r="Y35" s="19">
        <f t="shared" si="11"/>
        <v>15</v>
      </c>
      <c r="Z35" s="19">
        <f t="shared" si="3"/>
        <v>38</v>
      </c>
      <c r="AA35" s="28"/>
      <c r="AB35" s="58" t="s">
        <v>92</v>
      </c>
      <c r="AC35" s="59"/>
      <c r="AD35" s="24">
        <f>VLOOKUP($A32,$A$2:$S$67,10,FALSE)</f>
        <v>696</v>
      </c>
      <c r="AE35" s="24">
        <f>VLOOKUP($A32,$A$2:$S$67,13,FALSE)</f>
        <v>912</v>
      </c>
      <c r="AF35" s="24">
        <f>VLOOKUP($A32,$A$2:$S$67,16,FALSE)</f>
        <v>986</v>
      </c>
      <c r="AG35" s="19">
        <f t="shared" si="12"/>
        <v>1898</v>
      </c>
    </row>
    <row r="36" spans="1:33" ht="17.25" customHeight="1" x14ac:dyDescent="0.15">
      <c r="A36" s="53">
        <v>36</v>
      </c>
      <c r="B36" s="53" t="s">
        <v>93</v>
      </c>
      <c r="C36" s="53">
        <v>0</v>
      </c>
      <c r="D36" s="53"/>
      <c r="E36" s="53">
        <v>0</v>
      </c>
      <c r="F36" s="53"/>
      <c r="G36" s="53">
        <v>658</v>
      </c>
      <c r="H36" s="53">
        <v>3</v>
      </c>
      <c r="I36" s="53">
        <v>1</v>
      </c>
      <c r="J36" s="53">
        <v>662</v>
      </c>
      <c r="K36" s="53">
        <v>695</v>
      </c>
      <c r="L36" s="53">
        <v>3</v>
      </c>
      <c r="M36" s="53">
        <v>698</v>
      </c>
      <c r="N36" s="53">
        <v>784</v>
      </c>
      <c r="O36" s="53">
        <v>2</v>
      </c>
      <c r="P36" s="53">
        <v>786</v>
      </c>
      <c r="Q36" s="53">
        <v>1479</v>
      </c>
      <c r="R36" s="53">
        <v>5</v>
      </c>
      <c r="S36" s="53">
        <v>1484</v>
      </c>
      <c r="V36" s="44" t="s">
        <v>94</v>
      </c>
      <c r="W36" s="19">
        <f t="shared" si="9"/>
        <v>114</v>
      </c>
      <c r="X36" s="19">
        <f t="shared" si="10"/>
        <v>109</v>
      </c>
      <c r="Y36" s="19">
        <f t="shared" si="11"/>
        <v>140</v>
      </c>
      <c r="Z36" s="19">
        <f t="shared" si="3"/>
        <v>249</v>
      </c>
      <c r="AA36" s="28"/>
      <c r="AB36" s="58" t="s">
        <v>84</v>
      </c>
      <c r="AC36" s="59"/>
      <c r="AD36" s="24">
        <f>VLOOKUP($A33,$A$2:$S$67,10,FALSE)</f>
        <v>981</v>
      </c>
      <c r="AE36" s="24">
        <f>VLOOKUP($A33,$A$2:$S$67,13,FALSE)</f>
        <v>1445</v>
      </c>
      <c r="AF36" s="24">
        <f>VLOOKUP($A33,$A$2:$S$67,16,FALSE)</f>
        <v>1469</v>
      </c>
      <c r="AG36" s="19">
        <f t="shared" si="12"/>
        <v>2914</v>
      </c>
    </row>
    <row r="37" spans="1:33" ht="17.25" customHeight="1" x14ac:dyDescent="0.15">
      <c r="A37" s="53">
        <v>37</v>
      </c>
      <c r="B37" s="53" t="s">
        <v>95</v>
      </c>
      <c r="C37" s="53">
        <v>0</v>
      </c>
      <c r="D37" s="53"/>
      <c r="E37" s="53">
        <v>0</v>
      </c>
      <c r="F37" s="53"/>
      <c r="G37" s="53">
        <v>448</v>
      </c>
      <c r="H37" s="53">
        <v>0</v>
      </c>
      <c r="I37" s="53">
        <v>1</v>
      </c>
      <c r="J37" s="53">
        <v>449</v>
      </c>
      <c r="K37" s="53">
        <v>518</v>
      </c>
      <c r="L37" s="53">
        <v>1</v>
      </c>
      <c r="M37" s="53">
        <v>519</v>
      </c>
      <c r="N37" s="53">
        <v>574</v>
      </c>
      <c r="O37" s="53">
        <v>0</v>
      </c>
      <c r="P37" s="53">
        <v>574</v>
      </c>
      <c r="Q37" s="53">
        <v>1092</v>
      </c>
      <c r="R37" s="53">
        <v>1</v>
      </c>
      <c r="S37" s="53">
        <v>1093</v>
      </c>
      <c r="V37" s="44" t="s">
        <v>96</v>
      </c>
      <c r="W37" s="19">
        <f t="shared" si="9"/>
        <v>156</v>
      </c>
      <c r="X37" s="19">
        <f t="shared" si="10"/>
        <v>143</v>
      </c>
      <c r="Y37" s="19">
        <f t="shared" si="11"/>
        <v>162</v>
      </c>
      <c r="Z37" s="19">
        <f t="shared" si="3"/>
        <v>305</v>
      </c>
      <c r="AA37" s="28"/>
      <c r="AB37" s="58" t="s">
        <v>87</v>
      </c>
      <c r="AC37" s="59"/>
      <c r="AD37" s="24">
        <f>VLOOKUP($A34,$A$2:$S$67,10,FALSE)</f>
        <v>603</v>
      </c>
      <c r="AE37" s="24">
        <f>VLOOKUP($A34,$A$2:$S$67,13,FALSE)</f>
        <v>735</v>
      </c>
      <c r="AF37" s="24">
        <f>VLOOKUP($A34,$A$2:$S$67,16,FALSE)</f>
        <v>734</v>
      </c>
      <c r="AG37" s="19">
        <f t="shared" si="12"/>
        <v>1469</v>
      </c>
    </row>
    <row r="38" spans="1:33" ht="17.25" customHeight="1" x14ac:dyDescent="0.15">
      <c r="A38" s="53">
        <v>38</v>
      </c>
      <c r="B38" s="53" t="s">
        <v>97</v>
      </c>
      <c r="C38" s="53">
        <v>0</v>
      </c>
      <c r="D38" s="53"/>
      <c r="E38" s="53">
        <v>0</v>
      </c>
      <c r="F38" s="53"/>
      <c r="G38" s="53">
        <v>420</v>
      </c>
      <c r="H38" s="53">
        <v>3</v>
      </c>
      <c r="I38" s="53">
        <v>3</v>
      </c>
      <c r="J38" s="53">
        <v>426</v>
      </c>
      <c r="K38" s="53">
        <v>599</v>
      </c>
      <c r="L38" s="53">
        <v>3</v>
      </c>
      <c r="M38" s="53">
        <v>602</v>
      </c>
      <c r="N38" s="53">
        <v>629</v>
      </c>
      <c r="O38" s="53">
        <v>5</v>
      </c>
      <c r="P38" s="53">
        <v>634</v>
      </c>
      <c r="Q38" s="53">
        <v>1228</v>
      </c>
      <c r="R38" s="53">
        <v>8</v>
      </c>
      <c r="S38" s="53">
        <v>1236</v>
      </c>
      <c r="V38" s="44" t="s">
        <v>98</v>
      </c>
      <c r="W38" s="19">
        <f t="shared" si="9"/>
        <v>39</v>
      </c>
      <c r="X38" s="19">
        <f t="shared" si="10"/>
        <v>38</v>
      </c>
      <c r="Y38" s="19">
        <f t="shared" si="11"/>
        <v>36</v>
      </c>
      <c r="Z38" s="19">
        <f t="shared" si="3"/>
        <v>74</v>
      </c>
      <c r="AA38" s="16"/>
      <c r="AB38" s="58" t="s">
        <v>67</v>
      </c>
      <c r="AC38" s="59"/>
      <c r="AD38" s="19">
        <f>SUM(AD31:AD37)</f>
        <v>4161</v>
      </c>
      <c r="AE38" s="19">
        <f>SUM(AE31:AE37)</f>
        <v>5219</v>
      </c>
      <c r="AF38" s="19">
        <f>SUM(AF31:AF37)</f>
        <v>5535</v>
      </c>
      <c r="AG38" s="19">
        <f>SUM(AG31:AG37)</f>
        <v>10754</v>
      </c>
    </row>
    <row r="39" spans="1:33" ht="17.25" customHeight="1" x14ac:dyDescent="0.15">
      <c r="A39" s="53">
        <v>39</v>
      </c>
      <c r="B39" s="53" t="s">
        <v>99</v>
      </c>
      <c r="C39" s="53">
        <v>0</v>
      </c>
      <c r="D39" s="53"/>
      <c r="E39" s="53">
        <v>0</v>
      </c>
      <c r="F39" s="53"/>
      <c r="G39" s="53">
        <v>192</v>
      </c>
      <c r="H39" s="53">
        <v>1</v>
      </c>
      <c r="I39" s="53">
        <v>6</v>
      </c>
      <c r="J39" s="53">
        <v>199</v>
      </c>
      <c r="K39" s="53">
        <v>327</v>
      </c>
      <c r="L39" s="53">
        <v>2</v>
      </c>
      <c r="M39" s="53">
        <v>329</v>
      </c>
      <c r="N39" s="53">
        <v>312</v>
      </c>
      <c r="O39" s="53">
        <v>5</v>
      </c>
      <c r="P39" s="53">
        <v>317</v>
      </c>
      <c r="Q39" s="53">
        <v>639</v>
      </c>
      <c r="R39" s="53">
        <v>7</v>
      </c>
      <c r="S39" s="53">
        <v>646</v>
      </c>
      <c r="V39" s="44" t="s">
        <v>100</v>
      </c>
      <c r="W39" s="19">
        <f t="shared" si="9"/>
        <v>36</v>
      </c>
      <c r="X39" s="19">
        <f t="shared" si="10"/>
        <v>32</v>
      </c>
      <c r="Y39" s="19">
        <f t="shared" si="11"/>
        <v>35</v>
      </c>
      <c r="Z39" s="19">
        <f t="shared" si="3"/>
        <v>67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53">
        <v>40</v>
      </c>
      <c r="B40" s="53" t="s">
        <v>101</v>
      </c>
      <c r="C40" s="53">
        <v>0</v>
      </c>
      <c r="D40" s="53"/>
      <c r="E40" s="53">
        <v>0</v>
      </c>
      <c r="F40" s="53"/>
      <c r="G40" s="53">
        <v>363</v>
      </c>
      <c r="H40" s="53">
        <v>4</v>
      </c>
      <c r="I40" s="53">
        <v>3</v>
      </c>
      <c r="J40" s="53">
        <v>370</v>
      </c>
      <c r="K40" s="53">
        <v>602</v>
      </c>
      <c r="L40" s="53">
        <v>3</v>
      </c>
      <c r="M40" s="53">
        <v>605</v>
      </c>
      <c r="N40" s="53">
        <v>615</v>
      </c>
      <c r="O40" s="53">
        <v>5</v>
      </c>
      <c r="P40" s="53">
        <v>620</v>
      </c>
      <c r="Q40" s="53">
        <v>1217</v>
      </c>
      <c r="R40" s="53">
        <v>8</v>
      </c>
      <c r="S40" s="53">
        <v>1225</v>
      </c>
      <c r="V40" s="44" t="s">
        <v>102</v>
      </c>
      <c r="W40" s="19">
        <f t="shared" si="9"/>
        <v>125</v>
      </c>
      <c r="X40" s="19">
        <f t="shared" si="10"/>
        <v>114</v>
      </c>
      <c r="Y40" s="19">
        <f t="shared" si="11"/>
        <v>133</v>
      </c>
      <c r="Z40" s="19">
        <f t="shared" si="3"/>
        <v>247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53">
        <v>41</v>
      </c>
      <c r="B41" s="53" t="s">
        <v>103</v>
      </c>
      <c r="C41" s="53">
        <v>0</v>
      </c>
      <c r="D41" s="53"/>
      <c r="E41" s="53">
        <v>0</v>
      </c>
      <c r="F41" s="53"/>
      <c r="G41" s="53">
        <v>316</v>
      </c>
      <c r="H41" s="53">
        <v>0</v>
      </c>
      <c r="I41" s="53">
        <v>5</v>
      </c>
      <c r="J41" s="53">
        <v>321</v>
      </c>
      <c r="K41" s="53">
        <v>508</v>
      </c>
      <c r="L41" s="53">
        <v>1</v>
      </c>
      <c r="M41" s="53">
        <v>509</v>
      </c>
      <c r="N41" s="53">
        <v>529</v>
      </c>
      <c r="O41" s="53">
        <v>4</v>
      </c>
      <c r="P41" s="53">
        <v>533</v>
      </c>
      <c r="Q41" s="53">
        <v>1037</v>
      </c>
      <c r="R41" s="53">
        <v>5</v>
      </c>
      <c r="S41" s="53">
        <v>1042</v>
      </c>
      <c r="V41" s="44" t="s">
        <v>104</v>
      </c>
      <c r="W41" s="19">
        <f t="shared" si="9"/>
        <v>46</v>
      </c>
      <c r="X41" s="19">
        <f t="shared" si="10"/>
        <v>45</v>
      </c>
      <c r="Y41" s="19">
        <f t="shared" si="11"/>
        <v>51</v>
      </c>
      <c r="Z41" s="19">
        <f t="shared" si="3"/>
        <v>96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53">
        <v>42</v>
      </c>
      <c r="B42" s="53" t="s">
        <v>105</v>
      </c>
      <c r="C42" s="53">
        <v>0</v>
      </c>
      <c r="D42" s="53"/>
      <c r="E42" s="53">
        <v>0</v>
      </c>
      <c r="F42" s="53"/>
      <c r="G42" s="53">
        <v>260</v>
      </c>
      <c r="H42" s="53">
        <v>6</v>
      </c>
      <c r="I42" s="53">
        <v>4</v>
      </c>
      <c r="J42" s="53">
        <v>270</v>
      </c>
      <c r="K42" s="53">
        <v>241</v>
      </c>
      <c r="L42" s="53">
        <v>5</v>
      </c>
      <c r="M42" s="53">
        <v>246</v>
      </c>
      <c r="N42" s="53">
        <v>297</v>
      </c>
      <c r="O42" s="53">
        <v>7</v>
      </c>
      <c r="P42" s="53">
        <v>304</v>
      </c>
      <c r="Q42" s="53">
        <v>538</v>
      </c>
      <c r="R42" s="53">
        <v>12</v>
      </c>
      <c r="S42" s="53">
        <v>550</v>
      </c>
      <c r="V42" s="44" t="s">
        <v>106</v>
      </c>
      <c r="W42" s="19">
        <f t="shared" si="9"/>
        <v>168</v>
      </c>
      <c r="X42" s="19">
        <f t="shared" si="10"/>
        <v>135</v>
      </c>
      <c r="Y42" s="19">
        <f t="shared" si="11"/>
        <v>153</v>
      </c>
      <c r="Z42" s="19">
        <f t="shared" si="3"/>
        <v>288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53">
        <v>43</v>
      </c>
      <c r="B43" s="53" t="s">
        <v>107</v>
      </c>
      <c r="C43" s="53">
        <v>0</v>
      </c>
      <c r="D43" s="53"/>
      <c r="E43" s="53">
        <v>0</v>
      </c>
      <c r="F43" s="53"/>
      <c r="G43" s="53">
        <v>240</v>
      </c>
      <c r="H43" s="53">
        <v>0</v>
      </c>
      <c r="I43" s="53">
        <v>0</v>
      </c>
      <c r="J43" s="53">
        <v>240</v>
      </c>
      <c r="K43" s="53">
        <v>253</v>
      </c>
      <c r="L43" s="53">
        <v>0</v>
      </c>
      <c r="M43" s="53">
        <v>253</v>
      </c>
      <c r="N43" s="53">
        <v>263</v>
      </c>
      <c r="O43" s="53">
        <v>0</v>
      </c>
      <c r="P43" s="53">
        <v>263</v>
      </c>
      <c r="Q43" s="53">
        <v>516</v>
      </c>
      <c r="R43" s="53">
        <v>0</v>
      </c>
      <c r="S43" s="53">
        <v>516</v>
      </c>
      <c r="V43" s="44" t="s">
        <v>108</v>
      </c>
      <c r="W43" s="19">
        <f t="shared" si="9"/>
        <v>42</v>
      </c>
      <c r="X43" s="19">
        <f t="shared" si="10"/>
        <v>40</v>
      </c>
      <c r="Y43" s="19">
        <f t="shared" si="11"/>
        <v>48</v>
      </c>
      <c r="Z43" s="19">
        <f t="shared" si="3"/>
        <v>88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53">
        <v>50</v>
      </c>
      <c r="B44" s="53" t="s">
        <v>74</v>
      </c>
      <c r="C44" s="53">
        <v>0</v>
      </c>
      <c r="D44" s="53"/>
      <c r="E44" s="53">
        <v>0</v>
      </c>
      <c r="F44" s="53"/>
      <c r="G44" s="53">
        <v>41</v>
      </c>
      <c r="H44" s="53">
        <v>0</v>
      </c>
      <c r="I44" s="53">
        <v>0</v>
      </c>
      <c r="J44" s="53">
        <v>41</v>
      </c>
      <c r="K44" s="53">
        <v>36</v>
      </c>
      <c r="L44" s="53">
        <v>0</v>
      </c>
      <c r="M44" s="53">
        <v>36</v>
      </c>
      <c r="N44" s="53">
        <v>38</v>
      </c>
      <c r="O44" s="53">
        <v>0</v>
      </c>
      <c r="P44" s="53">
        <v>38</v>
      </c>
      <c r="Q44" s="53">
        <v>74</v>
      </c>
      <c r="R44" s="53">
        <v>0</v>
      </c>
      <c r="S44" s="53">
        <v>74</v>
      </c>
      <c r="V44" s="44" t="s">
        <v>110</v>
      </c>
      <c r="W44" s="19">
        <f t="shared" si="9"/>
        <v>104</v>
      </c>
      <c r="X44" s="19">
        <f t="shared" si="10"/>
        <v>84</v>
      </c>
      <c r="Y44" s="19">
        <f t="shared" si="11"/>
        <v>100</v>
      </c>
      <c r="Z44" s="19">
        <f t="shared" si="3"/>
        <v>184</v>
      </c>
      <c r="AA44" s="16"/>
      <c r="AB44" s="29"/>
      <c r="AC44" s="55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53">
        <v>51</v>
      </c>
      <c r="B45" s="53" t="s">
        <v>77</v>
      </c>
      <c r="C45" s="53">
        <v>0</v>
      </c>
      <c r="D45" s="53"/>
      <c r="E45" s="53">
        <v>0</v>
      </c>
      <c r="F45" s="53"/>
      <c r="G45" s="53">
        <v>79</v>
      </c>
      <c r="H45" s="53">
        <v>0</v>
      </c>
      <c r="I45" s="53">
        <v>0</v>
      </c>
      <c r="J45" s="53">
        <v>79</v>
      </c>
      <c r="K45" s="53">
        <v>87</v>
      </c>
      <c r="L45" s="53">
        <v>0</v>
      </c>
      <c r="M45" s="53">
        <v>87</v>
      </c>
      <c r="N45" s="53">
        <v>89</v>
      </c>
      <c r="O45" s="53">
        <v>0</v>
      </c>
      <c r="P45" s="53">
        <v>89</v>
      </c>
      <c r="Q45" s="53">
        <v>176</v>
      </c>
      <c r="R45" s="53">
        <v>0</v>
      </c>
      <c r="S45" s="53">
        <v>176</v>
      </c>
      <c r="V45" s="44" t="s">
        <v>111</v>
      </c>
      <c r="W45" s="19">
        <f t="shared" si="9"/>
        <v>16</v>
      </c>
      <c r="X45" s="19">
        <f t="shared" si="10"/>
        <v>13</v>
      </c>
      <c r="Y45" s="19">
        <f t="shared" si="11"/>
        <v>10</v>
      </c>
      <c r="Z45" s="19">
        <f t="shared" si="3"/>
        <v>23</v>
      </c>
      <c r="AA45" s="16"/>
      <c r="AB45" s="58" t="s">
        <v>112</v>
      </c>
      <c r="AC45" s="59"/>
      <c r="AD45" s="24">
        <f>VLOOKUP($A37,$A$2:$S$67,10,FALSE)</f>
        <v>449</v>
      </c>
      <c r="AE45" s="24">
        <f>VLOOKUP($A37,$A$2:$S$67,13,FALSE)</f>
        <v>519</v>
      </c>
      <c r="AF45" s="24">
        <f>VLOOKUP($A37,$A$2:$S$67,16,FALSE)</f>
        <v>574</v>
      </c>
      <c r="AG45" s="19">
        <f>AE45+AF45</f>
        <v>1093</v>
      </c>
    </row>
    <row r="46" spans="1:33" ht="17.25" customHeight="1" x14ac:dyDescent="0.15">
      <c r="A46" s="53">
        <v>52</v>
      </c>
      <c r="B46" s="53" t="s">
        <v>79</v>
      </c>
      <c r="C46" s="53">
        <v>0</v>
      </c>
      <c r="D46" s="53"/>
      <c r="E46" s="53">
        <v>0</v>
      </c>
      <c r="F46" s="53"/>
      <c r="G46" s="53">
        <v>68</v>
      </c>
      <c r="H46" s="53">
        <v>1</v>
      </c>
      <c r="I46" s="53">
        <v>0</v>
      </c>
      <c r="J46" s="53">
        <v>69</v>
      </c>
      <c r="K46" s="53">
        <v>68</v>
      </c>
      <c r="L46" s="53">
        <v>1</v>
      </c>
      <c r="M46" s="53">
        <v>69</v>
      </c>
      <c r="N46" s="53">
        <v>71</v>
      </c>
      <c r="O46" s="53">
        <v>0</v>
      </c>
      <c r="P46" s="53">
        <v>71</v>
      </c>
      <c r="Q46" s="53">
        <v>139</v>
      </c>
      <c r="R46" s="53">
        <v>1</v>
      </c>
      <c r="S46" s="53">
        <v>140</v>
      </c>
      <c r="V46" s="44" t="s">
        <v>113</v>
      </c>
      <c r="W46" s="19">
        <f t="shared" si="9"/>
        <v>114</v>
      </c>
      <c r="X46" s="19">
        <f t="shared" si="10"/>
        <v>126</v>
      </c>
      <c r="Y46" s="19">
        <f t="shared" si="11"/>
        <v>138</v>
      </c>
      <c r="Z46" s="19">
        <f t="shared" si="3"/>
        <v>264</v>
      </c>
      <c r="AA46" s="28"/>
      <c r="AB46" s="58" t="s">
        <v>114</v>
      </c>
      <c r="AC46" s="59"/>
      <c r="AD46" s="24">
        <f>VLOOKUP($A38,$A$2:$S$67,10,FALSE)</f>
        <v>426</v>
      </c>
      <c r="AE46" s="24">
        <f>VLOOKUP($A38,$A$2:$S$67,13,FALSE)</f>
        <v>602</v>
      </c>
      <c r="AF46" s="24">
        <f>VLOOKUP($A38,$A$2:$S$67,16,FALSE)</f>
        <v>634</v>
      </c>
      <c r="AG46" s="19">
        <f>AE46+AF46</f>
        <v>1236</v>
      </c>
    </row>
    <row r="47" spans="1:33" ht="17.25" customHeight="1" x14ac:dyDescent="0.15">
      <c r="A47" s="53">
        <v>53</v>
      </c>
      <c r="B47" s="53" t="s">
        <v>82</v>
      </c>
      <c r="C47" s="53">
        <v>0</v>
      </c>
      <c r="D47" s="53"/>
      <c r="E47" s="53">
        <v>0</v>
      </c>
      <c r="F47" s="53"/>
      <c r="G47" s="53">
        <v>46</v>
      </c>
      <c r="H47" s="53">
        <v>0</v>
      </c>
      <c r="I47" s="53">
        <v>0</v>
      </c>
      <c r="J47" s="53">
        <v>46</v>
      </c>
      <c r="K47" s="53">
        <v>47</v>
      </c>
      <c r="L47" s="53">
        <v>0</v>
      </c>
      <c r="M47" s="53">
        <v>47</v>
      </c>
      <c r="N47" s="53">
        <v>44</v>
      </c>
      <c r="O47" s="53">
        <v>0</v>
      </c>
      <c r="P47" s="53">
        <v>44</v>
      </c>
      <c r="Q47" s="53">
        <v>91</v>
      </c>
      <c r="R47" s="53">
        <v>0</v>
      </c>
      <c r="S47" s="53">
        <v>91</v>
      </c>
      <c r="V47" s="44" t="s">
        <v>115</v>
      </c>
      <c r="W47" s="19">
        <f t="shared" si="9"/>
        <v>61</v>
      </c>
      <c r="X47" s="19">
        <f t="shared" si="10"/>
        <v>57</v>
      </c>
      <c r="Y47" s="19">
        <f t="shared" si="11"/>
        <v>66</v>
      </c>
      <c r="Z47" s="19">
        <f t="shared" si="3"/>
        <v>123</v>
      </c>
      <c r="AA47" s="28"/>
      <c r="AB47" s="58" t="s">
        <v>116</v>
      </c>
      <c r="AC47" s="59"/>
      <c r="AD47" s="24">
        <f>VLOOKUP($A39,$A$2:$S$67,10,FALSE)</f>
        <v>199</v>
      </c>
      <c r="AE47" s="24">
        <f>VLOOKUP($A39,$A$2:$S$67,13,FALSE)</f>
        <v>329</v>
      </c>
      <c r="AF47" s="24">
        <f>VLOOKUP($A39,$A$2:$S$67,16,FALSE)</f>
        <v>317</v>
      </c>
      <c r="AG47" s="19">
        <f>AE47+AF47</f>
        <v>646</v>
      </c>
    </row>
    <row r="48" spans="1:33" ht="17.25" customHeight="1" x14ac:dyDescent="0.15">
      <c r="A48" s="53">
        <v>54</v>
      </c>
      <c r="B48" s="53" t="s">
        <v>85</v>
      </c>
      <c r="C48" s="53">
        <v>0</v>
      </c>
      <c r="D48" s="53"/>
      <c r="E48" s="53">
        <v>0</v>
      </c>
      <c r="F48" s="53"/>
      <c r="G48" s="53">
        <v>11</v>
      </c>
      <c r="H48" s="53">
        <v>0</v>
      </c>
      <c r="I48" s="53">
        <v>0</v>
      </c>
      <c r="J48" s="53">
        <v>11</v>
      </c>
      <c r="K48" s="53">
        <v>13</v>
      </c>
      <c r="L48" s="53">
        <v>0</v>
      </c>
      <c r="M48" s="53">
        <v>13</v>
      </c>
      <c r="N48" s="53">
        <v>14</v>
      </c>
      <c r="O48" s="53">
        <v>0</v>
      </c>
      <c r="P48" s="53">
        <v>14</v>
      </c>
      <c r="Q48" s="53">
        <v>27</v>
      </c>
      <c r="R48" s="53">
        <v>0</v>
      </c>
      <c r="S48" s="53">
        <v>27</v>
      </c>
      <c r="V48" s="44" t="s">
        <v>117</v>
      </c>
      <c r="W48" s="19">
        <f t="shared" si="9"/>
        <v>377</v>
      </c>
      <c r="X48" s="19">
        <f t="shared" si="10"/>
        <v>391</v>
      </c>
      <c r="Y48" s="19">
        <f t="shared" si="11"/>
        <v>375</v>
      </c>
      <c r="Z48" s="19">
        <f t="shared" si="3"/>
        <v>766</v>
      </c>
      <c r="AA48" s="28"/>
      <c r="AB48" s="58" t="s">
        <v>118</v>
      </c>
      <c r="AC48" s="59"/>
      <c r="AD48" s="24">
        <f>VLOOKUP($A40,$A$2:$S$67,10,FALSE)</f>
        <v>370</v>
      </c>
      <c r="AE48" s="24">
        <f>VLOOKUP($A40,$A$2:$S$67,13,FALSE)</f>
        <v>605</v>
      </c>
      <c r="AF48" s="24">
        <f>VLOOKUP($A40,$A$2:$S$67,16,FALSE)</f>
        <v>620</v>
      </c>
      <c r="AG48" s="19">
        <f>AE48+AF48</f>
        <v>1225</v>
      </c>
    </row>
    <row r="49" spans="1:33" ht="17.25" customHeight="1" x14ac:dyDescent="0.15">
      <c r="A49" s="53">
        <v>55</v>
      </c>
      <c r="B49" s="53" t="s">
        <v>88</v>
      </c>
      <c r="C49" s="53">
        <v>0</v>
      </c>
      <c r="D49" s="53"/>
      <c r="E49" s="53">
        <v>0</v>
      </c>
      <c r="F49" s="53"/>
      <c r="G49" s="53">
        <v>42</v>
      </c>
      <c r="H49" s="53">
        <v>0</v>
      </c>
      <c r="I49" s="53">
        <v>0</v>
      </c>
      <c r="J49" s="53">
        <v>42</v>
      </c>
      <c r="K49" s="53">
        <v>47</v>
      </c>
      <c r="L49" s="53">
        <v>0</v>
      </c>
      <c r="M49" s="53">
        <v>47</v>
      </c>
      <c r="N49" s="53">
        <v>48</v>
      </c>
      <c r="O49" s="53">
        <v>0</v>
      </c>
      <c r="P49" s="53">
        <v>48</v>
      </c>
      <c r="Q49" s="53">
        <v>95</v>
      </c>
      <c r="R49" s="53">
        <v>0</v>
      </c>
      <c r="S49" s="53">
        <v>95</v>
      </c>
      <c r="V49" s="44" t="s">
        <v>119</v>
      </c>
      <c r="W49" s="19">
        <f t="shared" si="9"/>
        <v>18</v>
      </c>
      <c r="X49" s="19">
        <f t="shared" si="10"/>
        <v>14</v>
      </c>
      <c r="Y49" s="19">
        <f t="shared" si="11"/>
        <v>15</v>
      </c>
      <c r="Z49" s="19">
        <f t="shared" si="3"/>
        <v>29</v>
      </c>
      <c r="AA49" s="16"/>
      <c r="AB49" s="58" t="s">
        <v>103</v>
      </c>
      <c r="AC49" s="59"/>
      <c r="AD49" s="24">
        <f>VLOOKUP($A41,$A$2:$S$67,10,FALSE)</f>
        <v>321</v>
      </c>
      <c r="AE49" s="24">
        <f>VLOOKUP($A41,$A$2:$S$67,13,FALSE)</f>
        <v>509</v>
      </c>
      <c r="AF49" s="24">
        <f>VLOOKUP($A41,$A$2:$S$67,16,FALSE)</f>
        <v>533</v>
      </c>
      <c r="AG49" s="19">
        <f>AE49+AF49</f>
        <v>1042</v>
      </c>
    </row>
    <row r="50" spans="1:33" ht="17.25" customHeight="1" x14ac:dyDescent="0.15">
      <c r="A50" s="53">
        <v>56</v>
      </c>
      <c r="B50" s="53" t="s">
        <v>91</v>
      </c>
      <c r="C50" s="53">
        <v>0</v>
      </c>
      <c r="D50" s="53"/>
      <c r="E50" s="53">
        <v>0</v>
      </c>
      <c r="F50" s="53"/>
      <c r="G50" s="53">
        <v>21</v>
      </c>
      <c r="H50" s="53">
        <v>0</v>
      </c>
      <c r="I50" s="53">
        <v>0</v>
      </c>
      <c r="J50" s="53">
        <v>21</v>
      </c>
      <c r="K50" s="53">
        <v>23</v>
      </c>
      <c r="L50" s="53">
        <v>0</v>
      </c>
      <c r="M50" s="53">
        <v>23</v>
      </c>
      <c r="N50" s="53">
        <v>15</v>
      </c>
      <c r="O50" s="53">
        <v>0</v>
      </c>
      <c r="P50" s="53">
        <v>15</v>
      </c>
      <c r="Q50" s="53">
        <v>38</v>
      </c>
      <c r="R50" s="53">
        <v>0</v>
      </c>
      <c r="S50" s="53">
        <v>38</v>
      </c>
      <c r="V50" s="44" t="s">
        <v>120</v>
      </c>
      <c r="W50" s="19">
        <f t="shared" si="9"/>
        <v>36</v>
      </c>
      <c r="X50" s="19">
        <f t="shared" si="10"/>
        <v>33</v>
      </c>
      <c r="Y50" s="19">
        <f t="shared" si="11"/>
        <v>29</v>
      </c>
      <c r="Z50" s="19">
        <f t="shared" si="3"/>
        <v>62</v>
      </c>
      <c r="AA50" s="16"/>
      <c r="AB50" s="58" t="s">
        <v>67</v>
      </c>
      <c r="AC50" s="59"/>
      <c r="AD50" s="19">
        <f>SUM(AD45:AD49)</f>
        <v>1765</v>
      </c>
      <c r="AE50" s="19">
        <f>SUM(AE45:AE49)</f>
        <v>2564</v>
      </c>
      <c r="AF50" s="19">
        <f>SUM(AF45:AF49)</f>
        <v>2678</v>
      </c>
      <c r="AG50" s="19">
        <f>SUM(AG45:AG49)</f>
        <v>5242</v>
      </c>
    </row>
    <row r="51" spans="1:33" ht="17.25" customHeight="1" x14ac:dyDescent="0.15">
      <c r="A51" s="53">
        <v>57</v>
      </c>
      <c r="B51" s="53" t="s">
        <v>94</v>
      </c>
      <c r="C51" s="53">
        <v>0</v>
      </c>
      <c r="D51" s="53"/>
      <c r="E51" s="53">
        <v>0</v>
      </c>
      <c r="F51" s="53"/>
      <c r="G51" s="53">
        <v>111</v>
      </c>
      <c r="H51" s="53">
        <v>3</v>
      </c>
      <c r="I51" s="53">
        <v>0</v>
      </c>
      <c r="J51" s="53">
        <v>114</v>
      </c>
      <c r="K51" s="53">
        <v>107</v>
      </c>
      <c r="L51" s="53">
        <v>2</v>
      </c>
      <c r="M51" s="53">
        <v>109</v>
      </c>
      <c r="N51" s="53">
        <v>139</v>
      </c>
      <c r="O51" s="53">
        <v>1</v>
      </c>
      <c r="P51" s="53">
        <v>140</v>
      </c>
      <c r="Q51" s="53">
        <v>246</v>
      </c>
      <c r="R51" s="53">
        <v>3</v>
      </c>
      <c r="S51" s="53">
        <v>249</v>
      </c>
      <c r="V51" s="44" t="s">
        <v>121</v>
      </c>
      <c r="W51" s="19">
        <f t="shared" si="9"/>
        <v>16</v>
      </c>
      <c r="X51" s="19">
        <f t="shared" si="10"/>
        <v>16</v>
      </c>
      <c r="Y51" s="19">
        <f t="shared" si="11"/>
        <v>19</v>
      </c>
      <c r="Z51" s="19">
        <f t="shared" si="3"/>
        <v>35</v>
      </c>
      <c r="AA51" s="16"/>
      <c r="AB51" s="25"/>
      <c r="AC51" s="41"/>
    </row>
    <row r="52" spans="1:33" ht="17.25" customHeight="1" x14ac:dyDescent="0.15">
      <c r="A52" s="53">
        <v>58</v>
      </c>
      <c r="B52" s="53" t="s">
        <v>96</v>
      </c>
      <c r="C52" s="53">
        <v>0</v>
      </c>
      <c r="D52" s="53"/>
      <c r="E52" s="53">
        <v>0</v>
      </c>
      <c r="F52" s="53"/>
      <c r="G52" s="53">
        <v>145</v>
      </c>
      <c r="H52" s="53">
        <v>10</v>
      </c>
      <c r="I52" s="53">
        <v>1</v>
      </c>
      <c r="J52" s="53">
        <v>156</v>
      </c>
      <c r="K52" s="53">
        <v>142</v>
      </c>
      <c r="L52" s="53">
        <v>1</v>
      </c>
      <c r="M52" s="53">
        <v>143</v>
      </c>
      <c r="N52" s="53">
        <v>152</v>
      </c>
      <c r="O52" s="53">
        <v>10</v>
      </c>
      <c r="P52" s="53">
        <v>162</v>
      </c>
      <c r="Q52" s="53">
        <v>294</v>
      </c>
      <c r="R52" s="53">
        <v>11</v>
      </c>
      <c r="S52" s="53">
        <v>305</v>
      </c>
      <c r="V52" s="44" t="s">
        <v>122</v>
      </c>
      <c r="W52" s="19">
        <f t="shared" si="9"/>
        <v>55</v>
      </c>
      <c r="X52" s="19">
        <f t="shared" si="10"/>
        <v>59</v>
      </c>
      <c r="Y52" s="19">
        <f t="shared" si="11"/>
        <v>60</v>
      </c>
      <c r="Z52" s="19">
        <f t="shared" si="3"/>
        <v>119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53">
        <v>59</v>
      </c>
      <c r="B53" s="53" t="s">
        <v>98</v>
      </c>
      <c r="C53" s="53">
        <v>0</v>
      </c>
      <c r="D53" s="53"/>
      <c r="E53" s="53">
        <v>0</v>
      </c>
      <c r="F53" s="53"/>
      <c r="G53" s="53">
        <v>37</v>
      </c>
      <c r="H53" s="53">
        <v>0</v>
      </c>
      <c r="I53" s="53">
        <v>2</v>
      </c>
      <c r="J53" s="53">
        <v>39</v>
      </c>
      <c r="K53" s="53">
        <v>38</v>
      </c>
      <c r="L53" s="53">
        <v>0</v>
      </c>
      <c r="M53" s="53">
        <v>38</v>
      </c>
      <c r="N53" s="53">
        <v>34</v>
      </c>
      <c r="O53" s="53">
        <v>2</v>
      </c>
      <c r="P53" s="53">
        <v>36</v>
      </c>
      <c r="Q53" s="53">
        <v>72</v>
      </c>
      <c r="R53" s="53">
        <v>2</v>
      </c>
      <c r="S53" s="53">
        <v>74</v>
      </c>
      <c r="AB53" s="25"/>
      <c r="AC53" s="25"/>
      <c r="AD53" s="25"/>
      <c r="AE53" s="25"/>
      <c r="AF53" s="25"/>
      <c r="AG53" s="25"/>
    </row>
    <row r="54" spans="1:33" x14ac:dyDescent="0.15">
      <c r="A54" s="53">
        <v>60</v>
      </c>
      <c r="B54" s="53" t="s">
        <v>100</v>
      </c>
      <c r="C54" s="53">
        <v>0</v>
      </c>
      <c r="D54" s="53"/>
      <c r="E54" s="53">
        <v>0</v>
      </c>
      <c r="F54" s="53"/>
      <c r="G54" s="53">
        <v>33</v>
      </c>
      <c r="H54" s="53">
        <v>3</v>
      </c>
      <c r="I54" s="53">
        <v>0</v>
      </c>
      <c r="J54" s="53">
        <v>36</v>
      </c>
      <c r="K54" s="53">
        <v>29</v>
      </c>
      <c r="L54" s="53">
        <v>3</v>
      </c>
      <c r="M54" s="53">
        <v>32</v>
      </c>
      <c r="N54" s="53">
        <v>35</v>
      </c>
      <c r="O54" s="53">
        <v>0</v>
      </c>
      <c r="P54" s="53">
        <v>35</v>
      </c>
      <c r="Q54" s="53">
        <v>64</v>
      </c>
      <c r="R54" s="53">
        <v>3</v>
      </c>
      <c r="S54" s="53">
        <v>67</v>
      </c>
    </row>
    <row r="55" spans="1:33" ht="14.25" x14ac:dyDescent="0.15">
      <c r="A55" s="53">
        <v>61</v>
      </c>
      <c r="B55" s="53" t="s">
        <v>102</v>
      </c>
      <c r="C55" s="53">
        <v>0</v>
      </c>
      <c r="D55" s="53"/>
      <c r="E55" s="53">
        <v>0</v>
      </c>
      <c r="F55" s="53"/>
      <c r="G55" s="53">
        <v>102</v>
      </c>
      <c r="H55" s="53">
        <v>23</v>
      </c>
      <c r="I55" s="53">
        <v>0</v>
      </c>
      <c r="J55" s="53">
        <v>125</v>
      </c>
      <c r="K55" s="53">
        <v>107</v>
      </c>
      <c r="L55" s="53">
        <v>7</v>
      </c>
      <c r="M55" s="53">
        <v>114</v>
      </c>
      <c r="N55" s="53">
        <v>117</v>
      </c>
      <c r="O55" s="53">
        <v>16</v>
      </c>
      <c r="P55" s="53">
        <v>133</v>
      </c>
      <c r="Q55" s="53">
        <v>224</v>
      </c>
      <c r="R55" s="53">
        <v>23</v>
      </c>
      <c r="S55" s="53">
        <v>247</v>
      </c>
      <c r="V55" s="2"/>
    </row>
    <row r="56" spans="1:33" x14ac:dyDescent="0.15">
      <c r="A56" s="53">
        <v>62</v>
      </c>
      <c r="B56" s="53" t="s">
        <v>104</v>
      </c>
      <c r="C56" s="53">
        <v>0</v>
      </c>
      <c r="D56" s="53"/>
      <c r="E56" s="53">
        <v>0</v>
      </c>
      <c r="F56" s="53"/>
      <c r="G56" s="53">
        <v>46</v>
      </c>
      <c r="H56" s="53">
        <v>0</v>
      </c>
      <c r="I56" s="53">
        <v>0</v>
      </c>
      <c r="J56" s="53">
        <v>46</v>
      </c>
      <c r="K56" s="53">
        <v>45</v>
      </c>
      <c r="L56" s="53">
        <v>0</v>
      </c>
      <c r="M56" s="53">
        <v>45</v>
      </c>
      <c r="N56" s="53">
        <v>51</v>
      </c>
      <c r="O56" s="53">
        <v>0</v>
      </c>
      <c r="P56" s="53">
        <v>51</v>
      </c>
      <c r="Q56" s="53">
        <v>96</v>
      </c>
      <c r="R56" s="53">
        <v>0</v>
      </c>
      <c r="S56" s="53">
        <v>96</v>
      </c>
    </row>
    <row r="57" spans="1:33" x14ac:dyDescent="0.15">
      <c r="A57" s="53">
        <v>63</v>
      </c>
      <c r="B57" s="53" t="s">
        <v>106</v>
      </c>
      <c r="C57" s="53">
        <v>0</v>
      </c>
      <c r="D57" s="53"/>
      <c r="E57" s="53">
        <v>0</v>
      </c>
      <c r="F57" s="53"/>
      <c r="G57" s="53">
        <v>152</v>
      </c>
      <c r="H57" s="53">
        <v>15</v>
      </c>
      <c r="I57" s="53">
        <v>1</v>
      </c>
      <c r="J57" s="53">
        <v>168</v>
      </c>
      <c r="K57" s="53">
        <v>135</v>
      </c>
      <c r="L57" s="53">
        <v>0</v>
      </c>
      <c r="M57" s="53">
        <v>135</v>
      </c>
      <c r="N57" s="53">
        <v>136</v>
      </c>
      <c r="O57" s="53">
        <v>17</v>
      </c>
      <c r="P57" s="53">
        <v>153</v>
      </c>
      <c r="Q57" s="53">
        <v>271</v>
      </c>
      <c r="R57" s="53">
        <v>17</v>
      </c>
      <c r="S57" s="53">
        <v>288</v>
      </c>
    </row>
    <row r="58" spans="1:33" x14ac:dyDescent="0.15">
      <c r="A58" s="53">
        <v>64</v>
      </c>
      <c r="B58" s="53" t="s">
        <v>108</v>
      </c>
      <c r="C58" s="53">
        <v>0</v>
      </c>
      <c r="D58" s="53"/>
      <c r="E58" s="53">
        <v>0</v>
      </c>
      <c r="F58" s="53"/>
      <c r="G58" s="53">
        <v>42</v>
      </c>
      <c r="H58" s="53">
        <v>0</v>
      </c>
      <c r="I58" s="53">
        <v>0</v>
      </c>
      <c r="J58" s="53">
        <v>42</v>
      </c>
      <c r="K58" s="53">
        <v>40</v>
      </c>
      <c r="L58" s="53">
        <v>0</v>
      </c>
      <c r="M58" s="53">
        <v>40</v>
      </c>
      <c r="N58" s="53">
        <v>48</v>
      </c>
      <c r="O58" s="53">
        <v>0</v>
      </c>
      <c r="P58" s="53">
        <v>48</v>
      </c>
      <c r="Q58" s="53">
        <v>88</v>
      </c>
      <c r="R58" s="53">
        <v>0</v>
      </c>
      <c r="S58" s="53">
        <v>88</v>
      </c>
    </row>
    <row r="59" spans="1:33" x14ac:dyDescent="0.15">
      <c r="A59" s="53">
        <v>65</v>
      </c>
      <c r="B59" s="53" t="s">
        <v>110</v>
      </c>
      <c r="C59" s="53">
        <v>0</v>
      </c>
      <c r="D59" s="53"/>
      <c r="E59" s="53">
        <v>0</v>
      </c>
      <c r="F59" s="53"/>
      <c r="G59" s="53">
        <v>103</v>
      </c>
      <c r="H59" s="53">
        <v>0</v>
      </c>
      <c r="I59" s="53">
        <v>1</v>
      </c>
      <c r="J59" s="53">
        <v>104</v>
      </c>
      <c r="K59" s="53">
        <v>83</v>
      </c>
      <c r="L59" s="53">
        <v>1</v>
      </c>
      <c r="M59" s="53">
        <v>84</v>
      </c>
      <c r="N59" s="53">
        <v>100</v>
      </c>
      <c r="O59" s="53">
        <v>0</v>
      </c>
      <c r="P59" s="53">
        <v>100</v>
      </c>
      <c r="Q59" s="53">
        <v>183</v>
      </c>
      <c r="R59" s="53">
        <v>1</v>
      </c>
      <c r="S59" s="53">
        <v>184</v>
      </c>
    </row>
    <row r="60" spans="1:33" x14ac:dyDescent="0.15">
      <c r="A60" s="53">
        <v>66</v>
      </c>
      <c r="B60" s="53" t="s">
        <v>111</v>
      </c>
      <c r="C60" s="53">
        <v>0</v>
      </c>
      <c r="D60" s="53"/>
      <c r="E60" s="53">
        <v>0</v>
      </c>
      <c r="F60" s="53"/>
      <c r="G60" s="53">
        <v>14</v>
      </c>
      <c r="H60" s="53">
        <v>2</v>
      </c>
      <c r="I60" s="53">
        <v>0</v>
      </c>
      <c r="J60" s="53">
        <v>16</v>
      </c>
      <c r="K60" s="53">
        <v>11</v>
      </c>
      <c r="L60" s="53">
        <v>2</v>
      </c>
      <c r="M60" s="53">
        <v>13</v>
      </c>
      <c r="N60" s="53">
        <v>10</v>
      </c>
      <c r="O60" s="53">
        <v>0</v>
      </c>
      <c r="P60" s="53">
        <v>10</v>
      </c>
      <c r="Q60" s="53">
        <v>21</v>
      </c>
      <c r="R60" s="53">
        <v>2</v>
      </c>
      <c r="S60" s="53">
        <v>23</v>
      </c>
    </row>
    <row r="61" spans="1:33" x14ac:dyDescent="0.15">
      <c r="A61" s="53">
        <v>67</v>
      </c>
      <c r="B61" s="53" t="s">
        <v>113</v>
      </c>
      <c r="C61" s="53">
        <v>0</v>
      </c>
      <c r="D61" s="53"/>
      <c r="E61" s="53">
        <v>0</v>
      </c>
      <c r="F61" s="53"/>
      <c r="G61" s="53">
        <v>112</v>
      </c>
      <c r="H61" s="53">
        <v>1</v>
      </c>
      <c r="I61" s="53">
        <v>1</v>
      </c>
      <c r="J61" s="53">
        <v>114</v>
      </c>
      <c r="K61" s="53">
        <v>124</v>
      </c>
      <c r="L61" s="53">
        <v>2</v>
      </c>
      <c r="M61" s="53">
        <v>126</v>
      </c>
      <c r="N61" s="53">
        <v>138</v>
      </c>
      <c r="O61" s="53">
        <v>0</v>
      </c>
      <c r="P61" s="53">
        <v>138</v>
      </c>
      <c r="Q61" s="53">
        <v>262</v>
      </c>
      <c r="R61" s="53">
        <v>2</v>
      </c>
      <c r="S61" s="53">
        <v>264</v>
      </c>
    </row>
    <row r="62" spans="1:33" x14ac:dyDescent="0.15">
      <c r="A62" s="53">
        <v>68</v>
      </c>
      <c r="B62" s="53" t="s">
        <v>123</v>
      </c>
      <c r="C62" s="53">
        <v>0</v>
      </c>
      <c r="D62" s="53"/>
      <c r="E62" s="53">
        <v>0</v>
      </c>
      <c r="F62" s="53"/>
      <c r="G62" s="53">
        <v>59</v>
      </c>
      <c r="H62" s="53">
        <v>1</v>
      </c>
      <c r="I62" s="53">
        <v>1</v>
      </c>
      <c r="J62" s="53">
        <v>61</v>
      </c>
      <c r="K62" s="53">
        <v>57</v>
      </c>
      <c r="L62" s="53">
        <v>0</v>
      </c>
      <c r="M62" s="53">
        <v>57</v>
      </c>
      <c r="N62" s="53">
        <v>64</v>
      </c>
      <c r="O62" s="53">
        <v>2</v>
      </c>
      <c r="P62" s="53">
        <v>66</v>
      </c>
      <c r="Q62" s="53">
        <v>121</v>
      </c>
      <c r="R62" s="53">
        <v>2</v>
      </c>
      <c r="S62" s="53">
        <v>123</v>
      </c>
    </row>
    <row r="63" spans="1:33" x14ac:dyDescent="0.15">
      <c r="A63" s="53">
        <v>69</v>
      </c>
      <c r="B63" s="53" t="s">
        <v>117</v>
      </c>
      <c r="C63" s="53">
        <v>0</v>
      </c>
      <c r="D63" s="53"/>
      <c r="E63" s="53">
        <v>0</v>
      </c>
      <c r="F63" s="53"/>
      <c r="G63" s="53">
        <v>370</v>
      </c>
      <c r="H63" s="53">
        <v>4</v>
      </c>
      <c r="I63" s="53">
        <v>3</v>
      </c>
      <c r="J63" s="53">
        <v>377</v>
      </c>
      <c r="K63" s="53">
        <v>384</v>
      </c>
      <c r="L63" s="53">
        <v>7</v>
      </c>
      <c r="M63" s="53">
        <v>391</v>
      </c>
      <c r="N63" s="53">
        <v>375</v>
      </c>
      <c r="O63" s="53">
        <v>0</v>
      </c>
      <c r="P63" s="53">
        <v>375</v>
      </c>
      <c r="Q63" s="53">
        <v>759</v>
      </c>
      <c r="R63" s="53">
        <v>7</v>
      </c>
      <c r="S63" s="53">
        <v>766</v>
      </c>
    </row>
    <row r="64" spans="1:33" x14ac:dyDescent="0.15">
      <c r="A64" s="53">
        <v>70</v>
      </c>
      <c r="B64" s="53" t="s">
        <v>119</v>
      </c>
      <c r="C64" s="53">
        <v>0</v>
      </c>
      <c r="D64" s="53"/>
      <c r="E64" s="53">
        <v>0</v>
      </c>
      <c r="F64" s="53"/>
      <c r="G64" s="53">
        <v>18</v>
      </c>
      <c r="H64" s="53">
        <v>0</v>
      </c>
      <c r="I64" s="53">
        <v>0</v>
      </c>
      <c r="J64" s="53">
        <v>18</v>
      </c>
      <c r="K64" s="53">
        <v>14</v>
      </c>
      <c r="L64" s="53">
        <v>0</v>
      </c>
      <c r="M64" s="53">
        <v>14</v>
      </c>
      <c r="N64" s="53">
        <v>15</v>
      </c>
      <c r="O64" s="53">
        <v>0</v>
      </c>
      <c r="P64" s="53">
        <v>15</v>
      </c>
      <c r="Q64" s="53">
        <v>29</v>
      </c>
      <c r="R64" s="53">
        <v>0</v>
      </c>
      <c r="S64" s="53">
        <v>29</v>
      </c>
    </row>
    <row r="65" spans="1:19" s="10" customFormat="1" x14ac:dyDescent="0.15">
      <c r="A65" s="53">
        <v>71</v>
      </c>
      <c r="B65" s="53" t="s">
        <v>120</v>
      </c>
      <c r="C65" s="53">
        <v>0</v>
      </c>
      <c r="D65" s="53"/>
      <c r="E65" s="53">
        <v>0</v>
      </c>
      <c r="F65" s="53"/>
      <c r="G65" s="53">
        <v>36</v>
      </c>
      <c r="H65" s="53">
        <v>0</v>
      </c>
      <c r="I65" s="53">
        <v>0</v>
      </c>
      <c r="J65" s="53">
        <v>36</v>
      </c>
      <c r="K65" s="53">
        <v>33</v>
      </c>
      <c r="L65" s="53">
        <v>0</v>
      </c>
      <c r="M65" s="53">
        <v>33</v>
      </c>
      <c r="N65" s="53">
        <v>29</v>
      </c>
      <c r="O65" s="53">
        <v>0</v>
      </c>
      <c r="P65" s="53">
        <v>29</v>
      </c>
      <c r="Q65" s="53">
        <v>62</v>
      </c>
      <c r="R65" s="53">
        <v>0</v>
      </c>
      <c r="S65" s="53">
        <v>62</v>
      </c>
    </row>
    <row r="66" spans="1:19" s="10" customFormat="1" x14ac:dyDescent="0.15">
      <c r="A66" s="53">
        <v>72</v>
      </c>
      <c r="B66" s="53" t="s">
        <v>121</v>
      </c>
      <c r="C66" s="53">
        <v>0</v>
      </c>
      <c r="D66" s="53"/>
      <c r="E66" s="53">
        <v>0</v>
      </c>
      <c r="F66" s="53"/>
      <c r="G66" s="53">
        <v>16</v>
      </c>
      <c r="H66" s="53">
        <v>0</v>
      </c>
      <c r="I66" s="53">
        <v>0</v>
      </c>
      <c r="J66" s="53">
        <v>16</v>
      </c>
      <c r="K66" s="53">
        <v>16</v>
      </c>
      <c r="L66" s="53">
        <v>0</v>
      </c>
      <c r="M66" s="53">
        <v>16</v>
      </c>
      <c r="N66" s="53">
        <v>19</v>
      </c>
      <c r="O66" s="53">
        <v>0</v>
      </c>
      <c r="P66" s="53">
        <v>19</v>
      </c>
      <c r="Q66" s="53">
        <v>35</v>
      </c>
      <c r="R66" s="53">
        <v>0</v>
      </c>
      <c r="S66" s="53">
        <v>35</v>
      </c>
    </row>
    <row r="67" spans="1:19" s="10" customFormat="1" x14ac:dyDescent="0.15">
      <c r="A67" s="53">
        <v>73</v>
      </c>
      <c r="B67" s="53" t="s">
        <v>122</v>
      </c>
      <c r="C67" s="53">
        <v>0</v>
      </c>
      <c r="D67" s="53"/>
      <c r="E67" s="53">
        <v>0</v>
      </c>
      <c r="F67" s="53"/>
      <c r="G67" s="53">
        <v>54</v>
      </c>
      <c r="H67" s="53">
        <v>0</v>
      </c>
      <c r="I67" s="53">
        <v>1</v>
      </c>
      <c r="J67" s="53">
        <v>55</v>
      </c>
      <c r="K67" s="53">
        <v>58</v>
      </c>
      <c r="L67" s="53">
        <v>1</v>
      </c>
      <c r="M67" s="53">
        <v>59</v>
      </c>
      <c r="N67" s="53">
        <v>60</v>
      </c>
      <c r="O67" s="53">
        <v>0</v>
      </c>
      <c r="P67" s="53">
        <v>60</v>
      </c>
      <c r="Q67" s="53">
        <v>118</v>
      </c>
      <c r="R67" s="53">
        <v>1</v>
      </c>
      <c r="S67" s="53">
        <v>119</v>
      </c>
    </row>
    <row r="68" spans="1:19" s="10" customFormat="1" x14ac:dyDescent="0.15">
      <c r="A68" s="53">
        <v>99</v>
      </c>
      <c r="B68" s="53" t="s">
        <v>124</v>
      </c>
      <c r="C68" s="53">
        <v>0</v>
      </c>
      <c r="D68" s="53"/>
      <c r="E68" s="53">
        <v>0</v>
      </c>
      <c r="F68" s="53"/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</row>
  </sheetData>
  <mergeCells count="33">
    <mergeCell ref="AB7:AC7"/>
    <mergeCell ref="AB8:AB11"/>
    <mergeCell ref="AB13:AC13"/>
    <mergeCell ref="V1:AC1"/>
    <mergeCell ref="AB3:AC3"/>
    <mergeCell ref="AB4:AC4"/>
    <mergeCell ref="AB5:AC5"/>
    <mergeCell ref="AB6:AC6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3"/>
  <pageMargins left="0.7" right="0.7" top="0.75" bottom="0.75" header="0.3" footer="0.3"/>
  <pageSetup paperSize="9" scale="81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63D5-14DF-443D-865D-CCD792101C44}">
  <sheetPr>
    <pageSetUpPr fitToPage="1"/>
  </sheetPr>
  <dimension ref="A1:AN68"/>
  <sheetViews>
    <sheetView view="pageBreakPreview" topLeftCell="V1" zoomScaleNormal="55" zoomScaleSheetLayoutView="100" workbookViewId="0">
      <selection activeCell="AK25" sqref="AK25"/>
    </sheetView>
  </sheetViews>
  <sheetFormatPr defaultRowHeight="13.5" x14ac:dyDescent="0.15"/>
  <cols>
    <col min="1" max="11" width="9" style="1" hidden="1" customWidth="1"/>
    <col min="12" max="12" width="7.875" style="1" hidden="1" customWidth="1"/>
    <col min="13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  <c r="N1" s="53" t="s">
        <v>13</v>
      </c>
      <c r="O1" s="53" t="s">
        <v>14</v>
      </c>
      <c r="P1" s="53" t="s">
        <v>15</v>
      </c>
      <c r="Q1" s="53" t="s">
        <v>16</v>
      </c>
      <c r="R1" s="53" t="s">
        <v>17</v>
      </c>
      <c r="S1" s="53" t="s">
        <v>18</v>
      </c>
      <c r="V1" s="69" t="s">
        <v>140</v>
      </c>
      <c r="W1" s="70"/>
      <c r="X1" s="70"/>
      <c r="Y1" s="70"/>
      <c r="Z1" s="70"/>
      <c r="AA1" s="70"/>
      <c r="AB1" s="70"/>
      <c r="AC1" s="70"/>
    </row>
    <row r="2" spans="1:40" ht="17.25" customHeight="1" thickBot="1" x14ac:dyDescent="0.2">
      <c r="A2" s="53">
        <v>1</v>
      </c>
      <c r="B2" s="53" t="s">
        <v>19</v>
      </c>
      <c r="C2" s="53">
        <v>0</v>
      </c>
      <c r="D2" s="53"/>
      <c r="E2" s="53">
        <v>0</v>
      </c>
      <c r="F2" s="53"/>
      <c r="G2" s="53">
        <v>128</v>
      </c>
      <c r="H2" s="53">
        <v>3</v>
      </c>
      <c r="I2" s="53">
        <v>0</v>
      </c>
      <c r="J2" s="53">
        <v>131</v>
      </c>
      <c r="K2" s="53">
        <v>142</v>
      </c>
      <c r="L2" s="53">
        <v>4</v>
      </c>
      <c r="M2" s="53">
        <v>146</v>
      </c>
      <c r="N2" s="53">
        <v>167</v>
      </c>
      <c r="O2" s="53">
        <v>1</v>
      </c>
      <c r="P2" s="53">
        <v>168</v>
      </c>
      <c r="Q2" s="53">
        <v>309</v>
      </c>
      <c r="R2" s="53">
        <v>5</v>
      </c>
      <c r="S2" s="53">
        <v>314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53">
        <v>2</v>
      </c>
      <c r="B3" s="53" t="s">
        <v>20</v>
      </c>
      <c r="C3" s="53">
        <v>0</v>
      </c>
      <c r="D3" s="53"/>
      <c r="E3" s="53">
        <v>0</v>
      </c>
      <c r="F3" s="53"/>
      <c r="G3" s="53">
        <v>28</v>
      </c>
      <c r="H3" s="53">
        <v>0</v>
      </c>
      <c r="I3" s="53">
        <v>0</v>
      </c>
      <c r="J3" s="53">
        <v>28</v>
      </c>
      <c r="K3" s="53">
        <v>33</v>
      </c>
      <c r="L3" s="53">
        <v>0</v>
      </c>
      <c r="M3" s="53">
        <v>33</v>
      </c>
      <c r="N3" s="53">
        <v>42</v>
      </c>
      <c r="O3" s="53">
        <v>0</v>
      </c>
      <c r="P3" s="53">
        <v>42</v>
      </c>
      <c r="Q3" s="53">
        <v>75</v>
      </c>
      <c r="R3" s="53">
        <v>0</v>
      </c>
      <c r="S3" s="53">
        <v>75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71" t="s">
        <v>26</v>
      </c>
      <c r="AC3" s="7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53">
        <v>3</v>
      </c>
      <c r="B4" s="53" t="s">
        <v>28</v>
      </c>
      <c r="C4" s="53">
        <v>0</v>
      </c>
      <c r="D4" s="53"/>
      <c r="E4" s="53">
        <v>0</v>
      </c>
      <c r="F4" s="53"/>
      <c r="G4" s="53">
        <v>22</v>
      </c>
      <c r="H4" s="53">
        <v>0</v>
      </c>
      <c r="I4" s="53">
        <v>1</v>
      </c>
      <c r="J4" s="53">
        <v>23</v>
      </c>
      <c r="K4" s="53">
        <v>24</v>
      </c>
      <c r="L4" s="53">
        <v>0</v>
      </c>
      <c r="M4" s="53">
        <v>24</v>
      </c>
      <c r="N4" s="53">
        <v>21</v>
      </c>
      <c r="O4" s="53">
        <v>1</v>
      </c>
      <c r="P4" s="53">
        <v>22</v>
      </c>
      <c r="Q4" s="53">
        <v>45</v>
      </c>
      <c r="R4" s="53">
        <v>1</v>
      </c>
      <c r="S4" s="53">
        <v>46</v>
      </c>
      <c r="V4" s="44" t="s">
        <v>19</v>
      </c>
      <c r="W4" s="19">
        <f t="shared" ref="W4:W21" si="0">VLOOKUP($A2,$A$2:$S$67,10,FALSE)</f>
        <v>131</v>
      </c>
      <c r="X4" s="19">
        <f t="shared" ref="X4:X21" si="1">VLOOKUP($A2,$A$2:$S$67,13,FALSE)</f>
        <v>146</v>
      </c>
      <c r="Y4" s="19">
        <f t="shared" ref="Y4:Y21" si="2">VLOOKUP($A2,$A$2:$S$67,16,FALSE)</f>
        <v>168</v>
      </c>
      <c r="Z4" s="19">
        <f t="shared" ref="Z4:Z52" si="3">Y4+X4</f>
        <v>314</v>
      </c>
      <c r="AA4" s="16"/>
      <c r="AB4" s="73" t="s">
        <v>29</v>
      </c>
      <c r="AC4" s="61"/>
      <c r="AD4" s="4" t="s">
        <v>41</v>
      </c>
      <c r="AE4" s="19">
        <f>SUM(K2:K67)</f>
        <v>13992</v>
      </c>
      <c r="AF4" s="19">
        <f>SUM(N2:N67)</f>
        <v>15299</v>
      </c>
      <c r="AG4" s="20">
        <f>AE4+AF4</f>
        <v>29291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53">
        <v>4</v>
      </c>
      <c r="B5" s="53" t="s">
        <v>30</v>
      </c>
      <c r="C5" s="53">
        <v>0</v>
      </c>
      <c r="D5" s="53"/>
      <c r="E5" s="53">
        <v>0</v>
      </c>
      <c r="F5" s="53"/>
      <c r="G5" s="53">
        <v>59</v>
      </c>
      <c r="H5" s="53">
        <v>0</v>
      </c>
      <c r="I5" s="53">
        <v>1</v>
      </c>
      <c r="J5" s="53">
        <v>60</v>
      </c>
      <c r="K5" s="53">
        <v>49</v>
      </c>
      <c r="L5" s="53">
        <v>0</v>
      </c>
      <c r="M5" s="53">
        <v>49</v>
      </c>
      <c r="N5" s="53">
        <v>64</v>
      </c>
      <c r="O5" s="53">
        <v>1</v>
      </c>
      <c r="P5" s="53">
        <v>65</v>
      </c>
      <c r="Q5" s="53">
        <v>113</v>
      </c>
      <c r="R5" s="53">
        <v>1</v>
      </c>
      <c r="S5" s="53">
        <v>114</v>
      </c>
      <c r="V5" s="44" t="s">
        <v>20</v>
      </c>
      <c r="W5" s="19">
        <f t="shared" si="0"/>
        <v>28</v>
      </c>
      <c r="X5" s="19">
        <f t="shared" si="1"/>
        <v>33</v>
      </c>
      <c r="Y5" s="19">
        <f t="shared" si="2"/>
        <v>42</v>
      </c>
      <c r="Z5" s="19">
        <f t="shared" si="3"/>
        <v>75</v>
      </c>
      <c r="AA5" s="16"/>
      <c r="AB5" s="73" t="s">
        <v>31</v>
      </c>
      <c r="AC5" s="61"/>
      <c r="AD5" s="4" t="s">
        <v>41</v>
      </c>
      <c r="AE5" s="19">
        <f>SUM(L2:L67)</f>
        <v>98</v>
      </c>
      <c r="AF5" s="19">
        <f>SUM(O2:O67)</f>
        <v>121</v>
      </c>
      <c r="AG5" s="20">
        <f>AE5+AF5</f>
        <v>219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53">
        <v>5</v>
      </c>
      <c r="B6" s="53" t="s">
        <v>32</v>
      </c>
      <c r="C6" s="53">
        <v>0</v>
      </c>
      <c r="D6" s="53"/>
      <c r="E6" s="53">
        <v>0</v>
      </c>
      <c r="F6" s="53"/>
      <c r="G6" s="53">
        <v>37</v>
      </c>
      <c r="H6" s="53">
        <v>0</v>
      </c>
      <c r="I6" s="53">
        <v>0</v>
      </c>
      <c r="J6" s="53">
        <v>37</v>
      </c>
      <c r="K6" s="53">
        <v>33</v>
      </c>
      <c r="L6" s="53">
        <v>0</v>
      </c>
      <c r="M6" s="53">
        <v>33</v>
      </c>
      <c r="N6" s="53">
        <v>36</v>
      </c>
      <c r="O6" s="53">
        <v>0</v>
      </c>
      <c r="P6" s="53">
        <v>36</v>
      </c>
      <c r="Q6" s="53">
        <v>69</v>
      </c>
      <c r="R6" s="53">
        <v>0</v>
      </c>
      <c r="S6" s="53">
        <v>69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74" t="s">
        <v>33</v>
      </c>
      <c r="AC6" s="75"/>
      <c r="AD6" s="21">
        <f>SUM(J2:J67)</f>
        <v>12560</v>
      </c>
      <c r="AE6" s="21">
        <f>SUM(AE4:AE5)</f>
        <v>14090</v>
      </c>
      <c r="AF6" s="19">
        <f>SUM(AF4:AF5)</f>
        <v>15420</v>
      </c>
      <c r="AG6" s="22">
        <f>SUM(AG4:AG5)</f>
        <v>29510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53">
        <v>6</v>
      </c>
      <c r="B7" s="53" t="s">
        <v>34</v>
      </c>
      <c r="C7" s="53">
        <v>0</v>
      </c>
      <c r="D7" s="53"/>
      <c r="E7" s="53">
        <v>0</v>
      </c>
      <c r="F7" s="53"/>
      <c r="G7" s="53">
        <v>64</v>
      </c>
      <c r="H7" s="53">
        <v>0</v>
      </c>
      <c r="I7" s="53">
        <v>0</v>
      </c>
      <c r="J7" s="53">
        <v>64</v>
      </c>
      <c r="K7" s="53">
        <v>69</v>
      </c>
      <c r="L7" s="53">
        <v>0</v>
      </c>
      <c r="M7" s="53">
        <v>69</v>
      </c>
      <c r="N7" s="53">
        <v>79</v>
      </c>
      <c r="O7" s="53">
        <v>0</v>
      </c>
      <c r="P7" s="53">
        <v>79</v>
      </c>
      <c r="Q7" s="53">
        <v>148</v>
      </c>
      <c r="R7" s="53">
        <v>0</v>
      </c>
      <c r="S7" s="53">
        <v>148</v>
      </c>
      <c r="V7" s="44" t="s">
        <v>30</v>
      </c>
      <c r="W7" s="19">
        <f t="shared" si="0"/>
        <v>60</v>
      </c>
      <c r="X7" s="19">
        <f t="shared" si="1"/>
        <v>49</v>
      </c>
      <c r="Y7" s="19">
        <f t="shared" si="2"/>
        <v>65</v>
      </c>
      <c r="Z7" s="19">
        <f t="shared" si="3"/>
        <v>114</v>
      </c>
      <c r="AA7" s="16"/>
      <c r="AB7" s="64" t="s">
        <v>35</v>
      </c>
      <c r="AC7" s="65"/>
      <c r="AD7" s="23">
        <f>AD8-AD10-AD11</f>
        <v>-7</v>
      </c>
      <c r="AE7" s="23">
        <f>AE8+AE9-AE10-AE11</f>
        <v>-8</v>
      </c>
      <c r="AF7" s="23">
        <f>AF8+AF9-AF10-AF11</f>
        <v>-13</v>
      </c>
      <c r="AG7" s="23">
        <f>AG8+AG9-AG10-AG11</f>
        <v>-21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53">
        <v>7</v>
      </c>
      <c r="B8" s="53" t="s">
        <v>36</v>
      </c>
      <c r="C8" s="53">
        <v>0</v>
      </c>
      <c r="D8" s="53"/>
      <c r="E8" s="53">
        <v>0</v>
      </c>
      <c r="F8" s="53"/>
      <c r="G8" s="53">
        <v>39</v>
      </c>
      <c r="H8" s="53">
        <v>0</v>
      </c>
      <c r="I8" s="53">
        <v>0</v>
      </c>
      <c r="J8" s="53">
        <v>39</v>
      </c>
      <c r="K8" s="53">
        <v>35</v>
      </c>
      <c r="L8" s="53">
        <v>0</v>
      </c>
      <c r="M8" s="53">
        <v>35</v>
      </c>
      <c r="N8" s="53">
        <v>38</v>
      </c>
      <c r="O8" s="53">
        <v>0</v>
      </c>
      <c r="P8" s="53">
        <v>38</v>
      </c>
      <c r="Q8" s="53">
        <v>73</v>
      </c>
      <c r="R8" s="53">
        <v>0</v>
      </c>
      <c r="S8" s="53">
        <v>73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36</v>
      </c>
      <c r="Z8" s="19">
        <f t="shared" si="3"/>
        <v>69</v>
      </c>
      <c r="AA8" s="16"/>
      <c r="AB8" s="66" t="s">
        <v>37</v>
      </c>
      <c r="AC8" s="8" t="s">
        <v>38</v>
      </c>
      <c r="AD8" s="5">
        <v>22</v>
      </c>
      <c r="AE8" s="5">
        <v>24</v>
      </c>
      <c r="AF8" s="5">
        <v>16</v>
      </c>
      <c r="AG8" s="5">
        <f t="shared" ref="AG8:AG11" si="4">SUM(AE8:AF8)</f>
        <v>40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53">
        <v>8</v>
      </c>
      <c r="B9" s="53" t="s">
        <v>39</v>
      </c>
      <c r="C9" s="53">
        <v>0</v>
      </c>
      <c r="D9" s="53"/>
      <c r="E9" s="53">
        <v>0</v>
      </c>
      <c r="F9" s="53"/>
      <c r="G9" s="53">
        <v>47</v>
      </c>
      <c r="H9" s="53">
        <v>1</v>
      </c>
      <c r="I9" s="53">
        <v>1</v>
      </c>
      <c r="J9" s="53">
        <v>49</v>
      </c>
      <c r="K9" s="53">
        <v>47</v>
      </c>
      <c r="L9" s="53">
        <v>1</v>
      </c>
      <c r="M9" s="53">
        <v>48</v>
      </c>
      <c r="N9" s="53">
        <v>44</v>
      </c>
      <c r="O9" s="53">
        <v>1</v>
      </c>
      <c r="P9" s="53">
        <v>45</v>
      </c>
      <c r="Q9" s="53">
        <v>91</v>
      </c>
      <c r="R9" s="53">
        <v>2</v>
      </c>
      <c r="S9" s="53">
        <v>93</v>
      </c>
      <c r="V9" s="44" t="s">
        <v>34</v>
      </c>
      <c r="W9" s="19">
        <f t="shared" si="0"/>
        <v>64</v>
      </c>
      <c r="X9" s="19">
        <f t="shared" si="1"/>
        <v>69</v>
      </c>
      <c r="Y9" s="19">
        <f t="shared" si="2"/>
        <v>79</v>
      </c>
      <c r="Z9" s="19">
        <f t="shared" si="3"/>
        <v>148</v>
      </c>
      <c r="AA9" s="16"/>
      <c r="AB9" s="67"/>
      <c r="AC9" s="6" t="s">
        <v>40</v>
      </c>
      <c r="AD9" s="6" t="s">
        <v>41</v>
      </c>
      <c r="AE9" s="7">
        <v>2</v>
      </c>
      <c r="AF9" s="7">
        <v>7</v>
      </c>
      <c r="AG9" s="7">
        <f t="shared" si="4"/>
        <v>9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53">
        <v>9</v>
      </c>
      <c r="B10" s="53" t="s">
        <v>42</v>
      </c>
      <c r="C10" s="53">
        <v>0</v>
      </c>
      <c r="D10" s="53"/>
      <c r="E10" s="53">
        <v>0</v>
      </c>
      <c r="F10" s="53"/>
      <c r="G10" s="53">
        <v>119</v>
      </c>
      <c r="H10" s="53">
        <v>0</v>
      </c>
      <c r="I10" s="53">
        <v>1</v>
      </c>
      <c r="J10" s="53">
        <v>120</v>
      </c>
      <c r="K10" s="53">
        <v>125</v>
      </c>
      <c r="L10" s="53">
        <v>0</v>
      </c>
      <c r="M10" s="53">
        <v>125</v>
      </c>
      <c r="N10" s="53">
        <v>135</v>
      </c>
      <c r="O10" s="53">
        <v>1</v>
      </c>
      <c r="P10" s="53">
        <v>136</v>
      </c>
      <c r="Q10" s="53">
        <v>260</v>
      </c>
      <c r="R10" s="53">
        <v>1</v>
      </c>
      <c r="S10" s="53">
        <v>261</v>
      </c>
      <c r="V10" s="44" t="s">
        <v>36</v>
      </c>
      <c r="W10" s="19">
        <f t="shared" si="0"/>
        <v>39</v>
      </c>
      <c r="X10" s="19">
        <f t="shared" si="1"/>
        <v>35</v>
      </c>
      <c r="Y10" s="19">
        <f t="shared" si="2"/>
        <v>38</v>
      </c>
      <c r="Z10" s="19">
        <f t="shared" si="3"/>
        <v>73</v>
      </c>
      <c r="AA10" s="16"/>
      <c r="AB10" s="67"/>
      <c r="AC10" s="8" t="s">
        <v>43</v>
      </c>
      <c r="AD10" s="5">
        <v>16</v>
      </c>
      <c r="AE10" s="5">
        <v>23</v>
      </c>
      <c r="AF10" s="5">
        <v>24</v>
      </c>
      <c r="AG10" s="5">
        <f>SUM(AE10:AF10)</f>
        <v>47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53">
        <v>10</v>
      </c>
      <c r="B11" s="53" t="s">
        <v>44</v>
      </c>
      <c r="C11" s="53">
        <v>0</v>
      </c>
      <c r="D11" s="53"/>
      <c r="E11" s="53">
        <v>0</v>
      </c>
      <c r="F11" s="53"/>
      <c r="G11" s="53">
        <v>96</v>
      </c>
      <c r="H11" s="53">
        <v>3</v>
      </c>
      <c r="I11" s="53">
        <v>0</v>
      </c>
      <c r="J11" s="53">
        <v>99</v>
      </c>
      <c r="K11" s="53">
        <v>88</v>
      </c>
      <c r="L11" s="53">
        <v>2</v>
      </c>
      <c r="M11" s="53">
        <v>90</v>
      </c>
      <c r="N11" s="53">
        <v>94</v>
      </c>
      <c r="O11" s="53">
        <v>1</v>
      </c>
      <c r="P11" s="53">
        <v>95</v>
      </c>
      <c r="Q11" s="53">
        <v>182</v>
      </c>
      <c r="R11" s="53">
        <v>3</v>
      </c>
      <c r="S11" s="53">
        <v>185</v>
      </c>
      <c r="V11" s="44" t="s">
        <v>39</v>
      </c>
      <c r="W11" s="19">
        <f t="shared" si="0"/>
        <v>49</v>
      </c>
      <c r="X11" s="19">
        <f t="shared" si="1"/>
        <v>48</v>
      </c>
      <c r="Y11" s="19">
        <f t="shared" si="2"/>
        <v>45</v>
      </c>
      <c r="Z11" s="19">
        <f t="shared" si="3"/>
        <v>93</v>
      </c>
      <c r="AA11" s="16"/>
      <c r="AB11" s="68"/>
      <c r="AC11" s="9" t="s">
        <v>45</v>
      </c>
      <c r="AD11" s="3">
        <v>13</v>
      </c>
      <c r="AE11" s="3">
        <v>11</v>
      </c>
      <c r="AF11" s="3">
        <v>12</v>
      </c>
      <c r="AG11" s="5">
        <f t="shared" si="4"/>
        <v>23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53">
        <v>11</v>
      </c>
      <c r="B12" s="53" t="s">
        <v>46</v>
      </c>
      <c r="C12" s="53">
        <v>0</v>
      </c>
      <c r="D12" s="53"/>
      <c r="E12" s="53">
        <v>0</v>
      </c>
      <c r="F12" s="53"/>
      <c r="G12" s="53">
        <v>50</v>
      </c>
      <c r="H12" s="53">
        <v>0</v>
      </c>
      <c r="I12" s="53">
        <v>0</v>
      </c>
      <c r="J12" s="53">
        <v>50</v>
      </c>
      <c r="K12" s="53">
        <v>56</v>
      </c>
      <c r="L12" s="53">
        <v>0</v>
      </c>
      <c r="M12" s="53">
        <v>56</v>
      </c>
      <c r="N12" s="53">
        <v>59</v>
      </c>
      <c r="O12" s="53">
        <v>0</v>
      </c>
      <c r="P12" s="53">
        <v>59</v>
      </c>
      <c r="Q12" s="53">
        <v>115</v>
      </c>
      <c r="R12" s="53">
        <v>0</v>
      </c>
      <c r="S12" s="53">
        <v>115</v>
      </c>
      <c r="V12" s="44" t="s">
        <v>42</v>
      </c>
      <c r="W12" s="19">
        <f t="shared" si="0"/>
        <v>120</v>
      </c>
      <c r="X12" s="19">
        <f t="shared" si="1"/>
        <v>125</v>
      </c>
      <c r="Y12" s="19">
        <f t="shared" si="2"/>
        <v>136</v>
      </c>
      <c r="Z12" s="19">
        <f t="shared" si="3"/>
        <v>261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53">
        <v>12</v>
      </c>
      <c r="B13" s="53" t="s">
        <v>47</v>
      </c>
      <c r="C13" s="53">
        <v>0</v>
      </c>
      <c r="D13" s="53"/>
      <c r="E13" s="53">
        <v>0</v>
      </c>
      <c r="F13" s="53"/>
      <c r="G13" s="53">
        <v>107</v>
      </c>
      <c r="H13" s="53">
        <v>1</v>
      </c>
      <c r="I13" s="53">
        <v>1</v>
      </c>
      <c r="J13" s="53">
        <v>109</v>
      </c>
      <c r="K13" s="53">
        <v>116</v>
      </c>
      <c r="L13" s="53">
        <v>2</v>
      </c>
      <c r="M13" s="53">
        <v>118</v>
      </c>
      <c r="N13" s="53">
        <v>123</v>
      </c>
      <c r="O13" s="53">
        <v>2</v>
      </c>
      <c r="P13" s="53">
        <v>125</v>
      </c>
      <c r="Q13" s="53">
        <v>239</v>
      </c>
      <c r="R13" s="53">
        <v>4</v>
      </c>
      <c r="S13" s="53">
        <v>243</v>
      </c>
      <c r="V13" s="44" t="s">
        <v>44</v>
      </c>
      <c r="W13" s="19">
        <f t="shared" si="0"/>
        <v>99</v>
      </c>
      <c r="X13" s="19">
        <f t="shared" si="1"/>
        <v>90</v>
      </c>
      <c r="Y13" s="19">
        <f t="shared" si="2"/>
        <v>95</v>
      </c>
      <c r="Z13" s="19">
        <f t="shared" si="3"/>
        <v>185</v>
      </c>
      <c r="AA13" s="28"/>
      <c r="AB13" s="58" t="s">
        <v>125</v>
      </c>
      <c r="AC13" s="61"/>
      <c r="AD13" s="58"/>
      <c r="AE13" s="60"/>
      <c r="AF13" s="60"/>
      <c r="AG13" s="61"/>
    </row>
    <row r="14" spans="1:40" ht="17.25" customHeight="1" x14ac:dyDescent="0.15">
      <c r="A14" s="53">
        <v>13</v>
      </c>
      <c r="B14" s="53" t="s">
        <v>48</v>
      </c>
      <c r="C14" s="53">
        <v>0</v>
      </c>
      <c r="D14" s="53"/>
      <c r="E14" s="53">
        <v>0</v>
      </c>
      <c r="F14" s="53"/>
      <c r="G14" s="53">
        <v>12</v>
      </c>
      <c r="H14" s="53">
        <v>0</v>
      </c>
      <c r="I14" s="53">
        <v>0</v>
      </c>
      <c r="J14" s="53">
        <v>12</v>
      </c>
      <c r="K14" s="53">
        <v>10</v>
      </c>
      <c r="L14" s="53">
        <v>0</v>
      </c>
      <c r="M14" s="53">
        <v>10</v>
      </c>
      <c r="N14" s="53">
        <v>14</v>
      </c>
      <c r="O14" s="53">
        <v>0</v>
      </c>
      <c r="P14" s="53">
        <v>14</v>
      </c>
      <c r="Q14" s="53">
        <v>24</v>
      </c>
      <c r="R14" s="53">
        <v>0</v>
      </c>
      <c r="S14" s="53">
        <v>24</v>
      </c>
      <c r="V14" s="44" t="s">
        <v>46</v>
      </c>
      <c r="W14" s="19">
        <f t="shared" si="0"/>
        <v>50</v>
      </c>
      <c r="X14" s="19">
        <f t="shared" si="1"/>
        <v>56</v>
      </c>
      <c r="Y14" s="19">
        <f t="shared" si="2"/>
        <v>59</v>
      </c>
      <c r="Z14" s="19">
        <f t="shared" si="3"/>
        <v>115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53">
        <v>14</v>
      </c>
      <c r="B15" s="53" t="s">
        <v>49</v>
      </c>
      <c r="C15" s="53">
        <v>0</v>
      </c>
      <c r="D15" s="53"/>
      <c r="E15" s="53">
        <v>0</v>
      </c>
      <c r="F15" s="53"/>
      <c r="G15" s="53">
        <v>32</v>
      </c>
      <c r="H15" s="53">
        <v>0</v>
      </c>
      <c r="I15" s="53">
        <v>0</v>
      </c>
      <c r="J15" s="53">
        <v>32</v>
      </c>
      <c r="K15" s="53">
        <v>31</v>
      </c>
      <c r="L15" s="53">
        <v>0</v>
      </c>
      <c r="M15" s="53">
        <v>31</v>
      </c>
      <c r="N15" s="53">
        <v>36</v>
      </c>
      <c r="O15" s="53">
        <v>0</v>
      </c>
      <c r="P15" s="53">
        <v>36</v>
      </c>
      <c r="Q15" s="53">
        <v>67</v>
      </c>
      <c r="R15" s="53">
        <v>0</v>
      </c>
      <c r="S15" s="53">
        <v>67</v>
      </c>
      <c r="V15" s="44" t="s">
        <v>47</v>
      </c>
      <c r="W15" s="19">
        <f t="shared" si="0"/>
        <v>109</v>
      </c>
      <c r="X15" s="19">
        <f t="shared" si="1"/>
        <v>118</v>
      </c>
      <c r="Y15" s="19">
        <f t="shared" si="2"/>
        <v>125</v>
      </c>
      <c r="Z15" s="19">
        <f t="shared" si="3"/>
        <v>243</v>
      </c>
      <c r="AA15" s="28"/>
      <c r="AB15" s="62" t="s">
        <v>60</v>
      </c>
      <c r="AC15" s="63"/>
      <c r="AD15" s="31">
        <f>VLOOKUP($A22,$A$2:$S$67,10,FALSE)+AD16</f>
        <v>808</v>
      </c>
      <c r="AE15" s="31">
        <f>VLOOKUP($A22,$A$2:$S$67,13,FALSE)+AE16</f>
        <v>845</v>
      </c>
      <c r="AF15" s="31">
        <f>VLOOKUP($A22,$A$2:$S$67,16,FALSE)+AF16</f>
        <v>946</v>
      </c>
      <c r="AG15" s="31">
        <f t="shared" ref="AG15:AG23" si="5">AE15+AF15</f>
        <v>1791</v>
      </c>
      <c r="AI15" s="15"/>
    </row>
    <row r="16" spans="1:40" ht="17.25" customHeight="1" x14ac:dyDescent="0.15">
      <c r="A16" s="53">
        <v>15</v>
      </c>
      <c r="B16" s="53" t="s">
        <v>50</v>
      </c>
      <c r="C16" s="53">
        <v>0</v>
      </c>
      <c r="D16" s="53"/>
      <c r="E16" s="53">
        <v>0</v>
      </c>
      <c r="F16" s="53"/>
      <c r="G16" s="53">
        <v>31</v>
      </c>
      <c r="H16" s="53">
        <v>0</v>
      </c>
      <c r="I16" s="53">
        <v>0</v>
      </c>
      <c r="J16" s="53">
        <v>31</v>
      </c>
      <c r="K16" s="53">
        <v>26</v>
      </c>
      <c r="L16" s="53">
        <v>0</v>
      </c>
      <c r="M16" s="53">
        <v>26</v>
      </c>
      <c r="N16" s="53">
        <v>34</v>
      </c>
      <c r="O16" s="53">
        <v>0</v>
      </c>
      <c r="P16" s="53">
        <v>34</v>
      </c>
      <c r="Q16" s="53">
        <v>60</v>
      </c>
      <c r="R16" s="53">
        <v>0</v>
      </c>
      <c r="S16" s="53">
        <v>60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14</v>
      </c>
      <c r="Z16" s="19">
        <f t="shared" si="3"/>
        <v>24</v>
      </c>
      <c r="AA16" s="28"/>
      <c r="AB16" s="32" t="s">
        <v>126</v>
      </c>
      <c r="AC16" s="33" t="s">
        <v>127</v>
      </c>
      <c r="AD16" s="34">
        <f>VLOOKUP($A36,$A$2:$S$67,10,FALSE)</f>
        <v>660</v>
      </c>
      <c r="AE16" s="34">
        <f>VLOOKUP($A36,$A$2:$S$67,13,FALSE)</f>
        <v>699</v>
      </c>
      <c r="AF16" s="35">
        <f>VLOOKUP($A36,$A$2:$S$67,16,FALSE)</f>
        <v>787</v>
      </c>
      <c r="AG16" s="36">
        <f t="shared" si="5"/>
        <v>1486</v>
      </c>
    </row>
    <row r="17" spans="1:35" ht="17.25" customHeight="1" x14ac:dyDescent="0.15">
      <c r="A17" s="53">
        <v>16</v>
      </c>
      <c r="B17" s="53" t="s">
        <v>51</v>
      </c>
      <c r="C17" s="53">
        <v>0</v>
      </c>
      <c r="D17" s="53"/>
      <c r="E17" s="53">
        <v>0</v>
      </c>
      <c r="F17" s="53"/>
      <c r="G17" s="53">
        <v>40</v>
      </c>
      <c r="H17" s="53">
        <v>0</v>
      </c>
      <c r="I17" s="53">
        <v>0</v>
      </c>
      <c r="J17" s="53">
        <v>40</v>
      </c>
      <c r="K17" s="53">
        <v>41</v>
      </c>
      <c r="L17" s="53">
        <v>0</v>
      </c>
      <c r="M17" s="53">
        <v>41</v>
      </c>
      <c r="N17" s="53">
        <v>39</v>
      </c>
      <c r="O17" s="53">
        <v>0</v>
      </c>
      <c r="P17" s="53">
        <v>39</v>
      </c>
      <c r="Q17" s="53">
        <v>80</v>
      </c>
      <c r="R17" s="53">
        <v>0</v>
      </c>
      <c r="S17" s="53">
        <v>80</v>
      </c>
      <c r="V17" s="44" t="s">
        <v>49</v>
      </c>
      <c r="W17" s="19">
        <f t="shared" si="0"/>
        <v>32</v>
      </c>
      <c r="X17" s="19">
        <f t="shared" si="1"/>
        <v>31</v>
      </c>
      <c r="Y17" s="19">
        <f t="shared" si="2"/>
        <v>36</v>
      </c>
      <c r="Z17" s="19">
        <f t="shared" si="3"/>
        <v>67</v>
      </c>
      <c r="AA17" s="28"/>
      <c r="AB17" s="58" t="s">
        <v>63</v>
      </c>
      <c r="AC17" s="61"/>
      <c r="AD17" s="24">
        <f t="shared" ref="AD17:AD23" si="6">VLOOKUP($A23,$A$2:$S$67,10,FALSE)</f>
        <v>228</v>
      </c>
      <c r="AE17" s="24">
        <f t="shared" ref="AE17:AE23" si="7">VLOOKUP($A23,$A$2:$S$67,13,FALSE)</f>
        <v>186</v>
      </c>
      <c r="AF17" s="24">
        <f t="shared" ref="AF17:AF23" si="8">VLOOKUP($A23,$A$2:$S$67,16,FALSE)</f>
        <v>264</v>
      </c>
      <c r="AG17" s="19">
        <f t="shared" si="5"/>
        <v>450</v>
      </c>
    </row>
    <row r="18" spans="1:35" ht="17.25" customHeight="1" x14ac:dyDescent="0.15">
      <c r="A18" s="53">
        <v>17</v>
      </c>
      <c r="B18" s="53" t="s">
        <v>52</v>
      </c>
      <c r="C18" s="53">
        <v>0</v>
      </c>
      <c r="D18" s="53"/>
      <c r="E18" s="53">
        <v>0</v>
      </c>
      <c r="F18" s="53"/>
      <c r="G18" s="53">
        <v>287</v>
      </c>
      <c r="H18" s="53">
        <v>2</v>
      </c>
      <c r="I18" s="53">
        <v>1</v>
      </c>
      <c r="J18" s="53">
        <v>290</v>
      </c>
      <c r="K18" s="53">
        <v>281</v>
      </c>
      <c r="L18" s="53">
        <v>3</v>
      </c>
      <c r="M18" s="53">
        <v>284</v>
      </c>
      <c r="N18" s="53">
        <v>309</v>
      </c>
      <c r="O18" s="53">
        <v>2</v>
      </c>
      <c r="P18" s="53">
        <v>311</v>
      </c>
      <c r="Q18" s="53">
        <v>590</v>
      </c>
      <c r="R18" s="53">
        <v>5</v>
      </c>
      <c r="S18" s="53">
        <v>595</v>
      </c>
      <c r="V18" s="44" t="s">
        <v>50</v>
      </c>
      <c r="W18" s="19">
        <f t="shared" si="0"/>
        <v>31</v>
      </c>
      <c r="X18" s="19">
        <f t="shared" si="1"/>
        <v>26</v>
      </c>
      <c r="Y18" s="19">
        <f t="shared" si="2"/>
        <v>34</v>
      </c>
      <c r="Z18" s="19">
        <f t="shared" si="3"/>
        <v>60</v>
      </c>
      <c r="AA18" s="28"/>
      <c r="AB18" s="58" t="s">
        <v>53</v>
      </c>
      <c r="AC18" s="61"/>
      <c r="AD18" s="24">
        <f t="shared" si="6"/>
        <v>458</v>
      </c>
      <c r="AE18" s="24">
        <f t="shared" si="7"/>
        <v>446</v>
      </c>
      <c r="AF18" s="24">
        <f t="shared" si="8"/>
        <v>515</v>
      </c>
      <c r="AG18" s="19">
        <f t="shared" si="5"/>
        <v>961</v>
      </c>
      <c r="AI18" s="15"/>
    </row>
    <row r="19" spans="1:35" ht="17.25" customHeight="1" x14ac:dyDescent="0.15">
      <c r="A19" s="53">
        <v>18</v>
      </c>
      <c r="B19" s="53" t="s">
        <v>54</v>
      </c>
      <c r="C19" s="53">
        <v>0</v>
      </c>
      <c r="D19" s="53"/>
      <c r="E19" s="53">
        <v>0</v>
      </c>
      <c r="F19" s="53"/>
      <c r="G19" s="53">
        <v>175</v>
      </c>
      <c r="H19" s="53">
        <v>0</v>
      </c>
      <c r="I19" s="53">
        <v>0</v>
      </c>
      <c r="J19" s="53">
        <v>175</v>
      </c>
      <c r="K19" s="53">
        <v>160</v>
      </c>
      <c r="L19" s="53">
        <v>0</v>
      </c>
      <c r="M19" s="53">
        <v>160</v>
      </c>
      <c r="N19" s="53">
        <v>192</v>
      </c>
      <c r="O19" s="53">
        <v>0</v>
      </c>
      <c r="P19" s="53">
        <v>192</v>
      </c>
      <c r="Q19" s="53">
        <v>352</v>
      </c>
      <c r="R19" s="53">
        <v>0</v>
      </c>
      <c r="S19" s="53">
        <v>352</v>
      </c>
      <c r="V19" s="44" t="s">
        <v>51</v>
      </c>
      <c r="W19" s="19">
        <f t="shared" si="0"/>
        <v>40</v>
      </c>
      <c r="X19" s="19">
        <f t="shared" si="1"/>
        <v>41</v>
      </c>
      <c r="Y19" s="19">
        <f t="shared" si="2"/>
        <v>39</v>
      </c>
      <c r="Z19" s="19">
        <f t="shared" si="3"/>
        <v>80</v>
      </c>
      <c r="AA19" s="28"/>
      <c r="AB19" s="58" t="s">
        <v>68</v>
      </c>
      <c r="AC19" s="61"/>
      <c r="AD19" s="24">
        <f t="shared" si="6"/>
        <v>268</v>
      </c>
      <c r="AE19" s="24">
        <f t="shared" si="7"/>
        <v>133</v>
      </c>
      <c r="AF19" s="24">
        <f t="shared" si="8"/>
        <v>257</v>
      </c>
      <c r="AG19" s="19">
        <f t="shared" si="5"/>
        <v>390</v>
      </c>
      <c r="AI19" s="15"/>
    </row>
    <row r="20" spans="1:35" ht="17.25" customHeight="1" x14ac:dyDescent="0.15">
      <c r="A20" s="53">
        <v>19</v>
      </c>
      <c r="B20" s="53" t="s">
        <v>55</v>
      </c>
      <c r="C20" s="53">
        <v>0</v>
      </c>
      <c r="D20" s="53"/>
      <c r="E20" s="53">
        <v>0</v>
      </c>
      <c r="F20" s="53"/>
      <c r="G20" s="53">
        <v>84</v>
      </c>
      <c r="H20" s="53">
        <v>1</v>
      </c>
      <c r="I20" s="53">
        <v>0</v>
      </c>
      <c r="J20" s="53">
        <v>85</v>
      </c>
      <c r="K20" s="53">
        <v>77</v>
      </c>
      <c r="L20" s="53">
        <v>0</v>
      </c>
      <c r="M20" s="53">
        <v>77</v>
      </c>
      <c r="N20" s="53">
        <v>74</v>
      </c>
      <c r="O20" s="53">
        <v>1</v>
      </c>
      <c r="P20" s="53">
        <v>75</v>
      </c>
      <c r="Q20" s="53">
        <v>151</v>
      </c>
      <c r="R20" s="53">
        <v>1</v>
      </c>
      <c r="S20" s="53">
        <v>152</v>
      </c>
      <c r="V20" s="44" t="s">
        <v>56</v>
      </c>
      <c r="W20" s="19">
        <f t="shared" si="0"/>
        <v>290</v>
      </c>
      <c r="X20" s="19">
        <f t="shared" si="1"/>
        <v>284</v>
      </c>
      <c r="Y20" s="19">
        <f t="shared" si="2"/>
        <v>311</v>
      </c>
      <c r="Z20" s="19">
        <f t="shared" si="3"/>
        <v>595</v>
      </c>
      <c r="AA20" s="28"/>
      <c r="AB20" s="58" t="s">
        <v>57</v>
      </c>
      <c r="AC20" s="61"/>
      <c r="AD20" s="24">
        <f t="shared" si="6"/>
        <v>502</v>
      </c>
      <c r="AE20" s="24">
        <f t="shared" si="7"/>
        <v>481</v>
      </c>
      <c r="AF20" s="24">
        <f t="shared" si="8"/>
        <v>555</v>
      </c>
      <c r="AG20" s="19">
        <f t="shared" si="5"/>
        <v>1036</v>
      </c>
    </row>
    <row r="21" spans="1:35" ht="17.25" customHeight="1" x14ac:dyDescent="0.15">
      <c r="A21" s="53">
        <v>21</v>
      </c>
      <c r="B21" s="53" t="s">
        <v>58</v>
      </c>
      <c r="C21" s="53">
        <v>0</v>
      </c>
      <c r="D21" s="53"/>
      <c r="E21" s="53">
        <v>0</v>
      </c>
      <c r="F21" s="53"/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V21" s="44" t="s">
        <v>54</v>
      </c>
      <c r="W21" s="19">
        <f t="shared" si="0"/>
        <v>175</v>
      </c>
      <c r="X21" s="19">
        <f t="shared" si="1"/>
        <v>160</v>
      </c>
      <c r="Y21" s="19">
        <f t="shared" si="2"/>
        <v>192</v>
      </c>
      <c r="Z21" s="19">
        <f t="shared" si="3"/>
        <v>352</v>
      </c>
      <c r="AA21" s="28"/>
      <c r="AB21" s="58" t="s">
        <v>59</v>
      </c>
      <c r="AC21" s="61"/>
      <c r="AD21" s="24">
        <f t="shared" si="6"/>
        <v>305</v>
      </c>
      <c r="AE21" s="24">
        <f t="shared" si="7"/>
        <v>272</v>
      </c>
      <c r="AF21" s="24">
        <f t="shared" si="8"/>
        <v>339</v>
      </c>
      <c r="AG21" s="19">
        <f t="shared" si="5"/>
        <v>611</v>
      </c>
    </row>
    <row r="22" spans="1:35" ht="17.25" customHeight="1" x14ac:dyDescent="0.15">
      <c r="A22" s="53">
        <v>22</v>
      </c>
      <c r="B22" s="53" t="s">
        <v>60</v>
      </c>
      <c r="C22" s="53">
        <v>0</v>
      </c>
      <c r="D22" s="53"/>
      <c r="E22" s="53">
        <v>0</v>
      </c>
      <c r="F22" s="53"/>
      <c r="G22" s="53">
        <v>138</v>
      </c>
      <c r="H22" s="53">
        <v>8</v>
      </c>
      <c r="I22" s="53">
        <v>2</v>
      </c>
      <c r="J22" s="53">
        <v>148</v>
      </c>
      <c r="K22" s="53">
        <v>140</v>
      </c>
      <c r="L22" s="53">
        <v>6</v>
      </c>
      <c r="M22" s="53">
        <v>146</v>
      </c>
      <c r="N22" s="53">
        <v>153</v>
      </c>
      <c r="O22" s="53">
        <v>6</v>
      </c>
      <c r="P22" s="53">
        <v>159</v>
      </c>
      <c r="Q22" s="53">
        <v>293</v>
      </c>
      <c r="R22" s="53">
        <v>12</v>
      </c>
      <c r="S22" s="53">
        <v>305</v>
      </c>
      <c r="V22" s="44" t="s">
        <v>61</v>
      </c>
      <c r="W22" s="19">
        <f>AD15+AD17+AD18</f>
        <v>1494</v>
      </c>
      <c r="X22" s="19">
        <f>AE15+AE17+AE18</f>
        <v>1477</v>
      </c>
      <c r="Y22" s="19">
        <f>AF15+AF17+AF18</f>
        <v>1725</v>
      </c>
      <c r="Z22" s="19">
        <f t="shared" si="3"/>
        <v>3202</v>
      </c>
      <c r="AA22" s="28"/>
      <c r="AB22" s="58" t="s">
        <v>62</v>
      </c>
      <c r="AC22" s="61"/>
      <c r="AD22" s="24">
        <f t="shared" si="6"/>
        <v>307</v>
      </c>
      <c r="AE22" s="24">
        <f t="shared" si="7"/>
        <v>295</v>
      </c>
      <c r="AF22" s="24">
        <f t="shared" si="8"/>
        <v>347</v>
      </c>
      <c r="AG22" s="19">
        <f t="shared" si="5"/>
        <v>642</v>
      </c>
      <c r="AI22" s="15"/>
    </row>
    <row r="23" spans="1:35" ht="17.25" customHeight="1" x14ac:dyDescent="0.15">
      <c r="A23" s="53">
        <v>23</v>
      </c>
      <c r="B23" s="53" t="s">
        <v>63</v>
      </c>
      <c r="C23" s="53">
        <v>0</v>
      </c>
      <c r="D23" s="53"/>
      <c r="E23" s="53">
        <v>0</v>
      </c>
      <c r="F23" s="53"/>
      <c r="G23" s="53">
        <v>228</v>
      </c>
      <c r="H23" s="53">
        <v>0</v>
      </c>
      <c r="I23" s="53">
        <v>0</v>
      </c>
      <c r="J23" s="53">
        <v>228</v>
      </c>
      <c r="K23" s="53">
        <v>186</v>
      </c>
      <c r="L23" s="53">
        <v>0</v>
      </c>
      <c r="M23" s="53">
        <v>186</v>
      </c>
      <c r="N23" s="53">
        <v>264</v>
      </c>
      <c r="O23" s="53">
        <v>0</v>
      </c>
      <c r="P23" s="53">
        <v>264</v>
      </c>
      <c r="Q23" s="53">
        <v>450</v>
      </c>
      <c r="R23" s="53">
        <v>0</v>
      </c>
      <c r="S23" s="53">
        <v>450</v>
      </c>
      <c r="V23" s="44" t="s">
        <v>64</v>
      </c>
      <c r="W23" s="19">
        <f>AD19+AD20+AD21+AD22+AD23</f>
        <v>1837</v>
      </c>
      <c r="X23" s="19">
        <f>AE19+AE20+AE21+AE22+AE23</f>
        <v>1607</v>
      </c>
      <c r="Y23" s="19">
        <f>AF19+AF20+AF21+AF22+AF23</f>
        <v>1988</v>
      </c>
      <c r="Z23" s="19">
        <f t="shared" si="3"/>
        <v>3595</v>
      </c>
      <c r="AA23" s="28"/>
      <c r="AB23" s="58" t="s">
        <v>65</v>
      </c>
      <c r="AC23" s="61"/>
      <c r="AD23" s="24">
        <f t="shared" si="6"/>
        <v>455</v>
      </c>
      <c r="AE23" s="24">
        <f t="shared" si="7"/>
        <v>426</v>
      </c>
      <c r="AF23" s="24">
        <f t="shared" si="8"/>
        <v>490</v>
      </c>
      <c r="AG23" s="19">
        <f t="shared" si="5"/>
        <v>916</v>
      </c>
    </row>
    <row r="24" spans="1:35" ht="17.25" customHeight="1" x14ac:dyDescent="0.15">
      <c r="A24" s="53">
        <v>24</v>
      </c>
      <c r="B24" s="53" t="s">
        <v>53</v>
      </c>
      <c r="C24" s="53">
        <v>0</v>
      </c>
      <c r="D24" s="53"/>
      <c r="E24" s="53">
        <v>0</v>
      </c>
      <c r="F24" s="53"/>
      <c r="G24" s="53">
        <v>447</v>
      </c>
      <c r="H24" s="53">
        <v>11</v>
      </c>
      <c r="I24" s="53">
        <v>0</v>
      </c>
      <c r="J24" s="53">
        <v>458</v>
      </c>
      <c r="K24" s="53">
        <v>435</v>
      </c>
      <c r="L24" s="53">
        <v>11</v>
      </c>
      <c r="M24" s="53">
        <v>446</v>
      </c>
      <c r="N24" s="53">
        <v>515</v>
      </c>
      <c r="O24" s="53">
        <v>0</v>
      </c>
      <c r="P24" s="53">
        <v>515</v>
      </c>
      <c r="Q24" s="53">
        <v>950</v>
      </c>
      <c r="R24" s="53">
        <v>11</v>
      </c>
      <c r="S24" s="53">
        <v>961</v>
      </c>
      <c r="V24" s="44" t="s">
        <v>66</v>
      </c>
      <c r="W24" s="19">
        <f>AD31+AD32</f>
        <v>1368</v>
      </c>
      <c r="X24" s="19">
        <f>AE31+AE32</f>
        <v>1627</v>
      </c>
      <c r="Y24" s="19">
        <f>AF31+AF32</f>
        <v>1777</v>
      </c>
      <c r="Z24" s="19">
        <f t="shared" si="3"/>
        <v>3404</v>
      </c>
      <c r="AA24" s="16"/>
      <c r="AB24" s="58" t="s">
        <v>128</v>
      </c>
      <c r="AC24" s="61"/>
      <c r="AD24" s="19">
        <f>AD15+SUM(AD17:AD23)</f>
        <v>3331</v>
      </c>
      <c r="AE24" s="19">
        <f>AE15+SUM(AE17:AE23)</f>
        <v>3084</v>
      </c>
      <c r="AF24" s="19">
        <f>AF15+SUM(AF17:AF23)</f>
        <v>3713</v>
      </c>
      <c r="AG24" s="19">
        <f>AG15+SUM(AG17:AG23)</f>
        <v>6797</v>
      </c>
    </row>
    <row r="25" spans="1:35" ht="17.25" customHeight="1" x14ac:dyDescent="0.15">
      <c r="A25" s="53">
        <v>25</v>
      </c>
      <c r="B25" s="53" t="s">
        <v>68</v>
      </c>
      <c r="C25" s="53">
        <v>0</v>
      </c>
      <c r="D25" s="53"/>
      <c r="E25" s="53">
        <v>0</v>
      </c>
      <c r="F25" s="53"/>
      <c r="G25" s="53">
        <v>266</v>
      </c>
      <c r="H25" s="53">
        <v>2</v>
      </c>
      <c r="I25" s="53">
        <v>0</v>
      </c>
      <c r="J25" s="53">
        <v>268</v>
      </c>
      <c r="K25" s="53">
        <v>133</v>
      </c>
      <c r="L25" s="53">
        <v>0</v>
      </c>
      <c r="M25" s="53">
        <v>133</v>
      </c>
      <c r="N25" s="53">
        <v>255</v>
      </c>
      <c r="O25" s="53">
        <v>2</v>
      </c>
      <c r="P25" s="53">
        <v>257</v>
      </c>
      <c r="Q25" s="53">
        <v>388</v>
      </c>
      <c r="R25" s="53">
        <v>2</v>
      </c>
      <c r="S25" s="53">
        <v>390</v>
      </c>
      <c r="V25" s="44" t="s">
        <v>69</v>
      </c>
      <c r="W25" s="19">
        <f>AD33+AD34</f>
        <v>508</v>
      </c>
      <c r="X25" s="19">
        <f>AE33+AE34</f>
        <v>496</v>
      </c>
      <c r="Y25" s="19">
        <f>AF33+AF34</f>
        <v>565</v>
      </c>
      <c r="Z25" s="19">
        <f t="shared" si="3"/>
        <v>1061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53">
        <v>26</v>
      </c>
      <c r="B26" s="53" t="s">
        <v>57</v>
      </c>
      <c r="C26" s="53">
        <v>0</v>
      </c>
      <c r="D26" s="53"/>
      <c r="E26" s="53">
        <v>0</v>
      </c>
      <c r="F26" s="53"/>
      <c r="G26" s="53">
        <v>499</v>
      </c>
      <c r="H26" s="53">
        <v>0</v>
      </c>
      <c r="I26" s="53">
        <v>3</v>
      </c>
      <c r="J26" s="53">
        <v>502</v>
      </c>
      <c r="K26" s="53">
        <v>479</v>
      </c>
      <c r="L26" s="53">
        <v>2</v>
      </c>
      <c r="M26" s="53">
        <v>481</v>
      </c>
      <c r="N26" s="53">
        <v>554</v>
      </c>
      <c r="O26" s="53">
        <v>1</v>
      </c>
      <c r="P26" s="53">
        <v>555</v>
      </c>
      <c r="Q26" s="53">
        <v>1033</v>
      </c>
      <c r="R26" s="53">
        <v>3</v>
      </c>
      <c r="S26" s="53">
        <v>1036</v>
      </c>
      <c r="V26" s="44" t="s">
        <v>71</v>
      </c>
      <c r="W26" s="19">
        <f>AD35+AD36+AD37</f>
        <v>2283</v>
      </c>
      <c r="X26" s="19">
        <f>AE35+AE36+AE37</f>
        <v>3094</v>
      </c>
      <c r="Y26" s="19">
        <f>AF35+AF36+AF37</f>
        <v>3194</v>
      </c>
      <c r="Z26" s="19">
        <f t="shared" si="3"/>
        <v>6288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53">
        <v>27</v>
      </c>
      <c r="B27" s="53" t="s">
        <v>59</v>
      </c>
      <c r="C27" s="53">
        <v>0</v>
      </c>
      <c r="D27" s="53"/>
      <c r="E27" s="53">
        <v>0</v>
      </c>
      <c r="F27" s="53"/>
      <c r="G27" s="53">
        <v>303</v>
      </c>
      <c r="H27" s="53">
        <v>0</v>
      </c>
      <c r="I27" s="53">
        <v>2</v>
      </c>
      <c r="J27" s="53">
        <v>305</v>
      </c>
      <c r="K27" s="53">
        <v>271</v>
      </c>
      <c r="L27" s="53">
        <v>1</v>
      </c>
      <c r="M27" s="53">
        <v>272</v>
      </c>
      <c r="N27" s="53">
        <v>338</v>
      </c>
      <c r="O27" s="53">
        <v>1</v>
      </c>
      <c r="P27" s="53">
        <v>339</v>
      </c>
      <c r="Q27" s="53">
        <v>609</v>
      </c>
      <c r="R27" s="53">
        <v>2</v>
      </c>
      <c r="S27" s="53">
        <v>611</v>
      </c>
      <c r="V27" s="44" t="s">
        <v>72</v>
      </c>
      <c r="W27" s="19">
        <f>VLOOKUP($A20,$A$2:$S$67,10,FALSE)</f>
        <v>85</v>
      </c>
      <c r="X27" s="19">
        <f>VLOOKUP($A20,$A$2:$S$67,13,FALSE)</f>
        <v>77</v>
      </c>
      <c r="Y27" s="19">
        <f>VLOOKUP($A20,$A$2:$S$67,16,FALSE)</f>
        <v>75</v>
      </c>
      <c r="Z27" s="19">
        <f t="shared" si="3"/>
        <v>152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53">
        <v>28</v>
      </c>
      <c r="B28" s="53" t="s">
        <v>62</v>
      </c>
      <c r="C28" s="53">
        <v>0</v>
      </c>
      <c r="D28" s="53"/>
      <c r="E28" s="53">
        <v>0</v>
      </c>
      <c r="F28" s="53"/>
      <c r="G28" s="53">
        <v>305</v>
      </c>
      <c r="H28" s="53">
        <v>1</v>
      </c>
      <c r="I28" s="53">
        <v>1</v>
      </c>
      <c r="J28" s="53">
        <v>307</v>
      </c>
      <c r="K28" s="53">
        <v>294</v>
      </c>
      <c r="L28" s="53">
        <v>1</v>
      </c>
      <c r="M28" s="53">
        <v>295</v>
      </c>
      <c r="N28" s="53">
        <v>345</v>
      </c>
      <c r="O28" s="53">
        <v>2</v>
      </c>
      <c r="P28" s="53">
        <v>347</v>
      </c>
      <c r="Q28" s="53">
        <v>639</v>
      </c>
      <c r="R28" s="53">
        <v>3</v>
      </c>
      <c r="S28" s="53">
        <v>642</v>
      </c>
      <c r="V28" s="44" t="s">
        <v>73</v>
      </c>
      <c r="W28" s="19">
        <f>AD50</f>
        <v>1767</v>
      </c>
      <c r="X28" s="19">
        <f>AE50</f>
        <v>2562</v>
      </c>
      <c r="Y28" s="19">
        <f>AF50</f>
        <v>2676</v>
      </c>
      <c r="Z28" s="19">
        <f t="shared" si="3"/>
        <v>5238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53">
        <v>29</v>
      </c>
      <c r="B29" s="53" t="s">
        <v>65</v>
      </c>
      <c r="C29" s="53">
        <v>0</v>
      </c>
      <c r="D29" s="53"/>
      <c r="E29" s="53">
        <v>0</v>
      </c>
      <c r="F29" s="53"/>
      <c r="G29" s="53">
        <v>449</v>
      </c>
      <c r="H29" s="53">
        <v>1</v>
      </c>
      <c r="I29" s="53">
        <v>5</v>
      </c>
      <c r="J29" s="53">
        <v>455</v>
      </c>
      <c r="K29" s="53">
        <v>423</v>
      </c>
      <c r="L29" s="53">
        <v>3</v>
      </c>
      <c r="M29" s="53">
        <v>426</v>
      </c>
      <c r="N29" s="53">
        <v>487</v>
      </c>
      <c r="O29" s="53">
        <v>3</v>
      </c>
      <c r="P29" s="53">
        <v>490</v>
      </c>
      <c r="Q29" s="53">
        <v>910</v>
      </c>
      <c r="R29" s="53">
        <v>6</v>
      </c>
      <c r="S29" s="53">
        <v>916</v>
      </c>
      <c r="V29" s="44" t="s">
        <v>74</v>
      </c>
      <c r="W29" s="19">
        <f t="shared" ref="W29:W52" si="9">VLOOKUP($A44,$A$2:$S$67,10,FALSE)</f>
        <v>41</v>
      </c>
      <c r="X29" s="19">
        <f t="shared" ref="X29:X52" si="10">VLOOKUP($A44,$A$2:$S$67,13,FALSE)</f>
        <v>36</v>
      </c>
      <c r="Y29" s="19">
        <f t="shared" ref="Y29:Y52" si="11">VLOOKUP($A44,$A$2:$S$67,16,FALSE)</f>
        <v>38</v>
      </c>
      <c r="Z29" s="19">
        <f t="shared" si="3"/>
        <v>74</v>
      </c>
      <c r="AA29" s="16"/>
      <c r="AB29" s="58" t="s">
        <v>75</v>
      </c>
      <c r="AC29" s="59"/>
      <c r="AD29" s="29"/>
      <c r="AE29" s="39"/>
      <c r="AF29" s="39"/>
      <c r="AG29" s="40"/>
    </row>
    <row r="30" spans="1:35" ht="17.25" customHeight="1" x14ac:dyDescent="0.15">
      <c r="A30" s="53">
        <v>30</v>
      </c>
      <c r="B30" s="53" t="s">
        <v>76</v>
      </c>
      <c r="C30" s="53">
        <v>0</v>
      </c>
      <c r="D30" s="53"/>
      <c r="E30" s="53">
        <v>0</v>
      </c>
      <c r="F30" s="53"/>
      <c r="G30" s="53">
        <v>700</v>
      </c>
      <c r="H30" s="53">
        <v>0</v>
      </c>
      <c r="I30" s="53">
        <v>2</v>
      </c>
      <c r="J30" s="53">
        <v>702</v>
      </c>
      <c r="K30" s="53">
        <v>822</v>
      </c>
      <c r="L30" s="53">
        <v>0</v>
      </c>
      <c r="M30" s="53">
        <v>822</v>
      </c>
      <c r="N30" s="53">
        <v>902</v>
      </c>
      <c r="O30" s="53">
        <v>2</v>
      </c>
      <c r="P30" s="53">
        <v>904</v>
      </c>
      <c r="Q30" s="53">
        <v>1724</v>
      </c>
      <c r="R30" s="53">
        <v>2</v>
      </c>
      <c r="S30" s="53">
        <v>1726</v>
      </c>
      <c r="V30" s="44" t="s">
        <v>77</v>
      </c>
      <c r="W30" s="19">
        <f t="shared" si="9"/>
        <v>79</v>
      </c>
      <c r="X30" s="19">
        <f t="shared" si="10"/>
        <v>88</v>
      </c>
      <c r="Y30" s="19">
        <f t="shared" si="11"/>
        <v>89</v>
      </c>
      <c r="Z30" s="19">
        <f t="shared" si="3"/>
        <v>177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53">
        <v>31</v>
      </c>
      <c r="B31" s="53" t="s">
        <v>78</v>
      </c>
      <c r="C31" s="53">
        <v>0</v>
      </c>
      <c r="D31" s="53"/>
      <c r="E31" s="53">
        <v>0</v>
      </c>
      <c r="F31" s="53"/>
      <c r="G31" s="53">
        <v>659</v>
      </c>
      <c r="H31" s="53">
        <v>2</v>
      </c>
      <c r="I31" s="53">
        <v>5</v>
      </c>
      <c r="J31" s="53">
        <v>666</v>
      </c>
      <c r="K31" s="53">
        <v>802</v>
      </c>
      <c r="L31" s="53">
        <v>3</v>
      </c>
      <c r="M31" s="53">
        <v>805</v>
      </c>
      <c r="N31" s="53">
        <v>867</v>
      </c>
      <c r="O31" s="53">
        <v>6</v>
      </c>
      <c r="P31" s="53">
        <v>873</v>
      </c>
      <c r="Q31" s="53">
        <v>1669</v>
      </c>
      <c r="R31" s="53">
        <v>9</v>
      </c>
      <c r="S31" s="53">
        <v>1678</v>
      </c>
      <c r="V31" s="44" t="s">
        <v>79</v>
      </c>
      <c r="W31" s="19">
        <f t="shared" si="9"/>
        <v>69</v>
      </c>
      <c r="X31" s="19">
        <f t="shared" si="10"/>
        <v>69</v>
      </c>
      <c r="Y31" s="19">
        <f t="shared" si="11"/>
        <v>70</v>
      </c>
      <c r="Z31" s="19">
        <f t="shared" si="3"/>
        <v>139</v>
      </c>
      <c r="AA31" s="28"/>
      <c r="AB31" s="58" t="s">
        <v>80</v>
      </c>
      <c r="AC31" s="59"/>
      <c r="AD31" s="24">
        <f>VLOOKUP($A30,$A$2:$S$67,10,FALSE)</f>
        <v>702</v>
      </c>
      <c r="AE31" s="24">
        <f>VLOOKUP($A30,$A$2:$S$67,13,FALSE)</f>
        <v>822</v>
      </c>
      <c r="AF31" s="24">
        <f>VLOOKUP($A30,$A$2:$S$67,16,FALSE)</f>
        <v>904</v>
      </c>
      <c r="AG31" s="19">
        <f t="shared" ref="AG31:AG37" si="12">AE31+AF31</f>
        <v>1726</v>
      </c>
    </row>
    <row r="32" spans="1:35" ht="17.25" customHeight="1" x14ac:dyDescent="0.15">
      <c r="A32" s="53">
        <v>32</v>
      </c>
      <c r="B32" s="53" t="s">
        <v>81</v>
      </c>
      <c r="C32" s="53">
        <v>0</v>
      </c>
      <c r="D32" s="53"/>
      <c r="E32" s="53">
        <v>0</v>
      </c>
      <c r="F32" s="53"/>
      <c r="G32" s="53">
        <v>690</v>
      </c>
      <c r="H32" s="53">
        <v>3</v>
      </c>
      <c r="I32" s="53">
        <v>4</v>
      </c>
      <c r="J32" s="53">
        <v>697</v>
      </c>
      <c r="K32" s="53">
        <v>905</v>
      </c>
      <c r="L32" s="53">
        <v>4</v>
      </c>
      <c r="M32" s="53">
        <v>909</v>
      </c>
      <c r="N32" s="53">
        <v>983</v>
      </c>
      <c r="O32" s="53">
        <v>6</v>
      </c>
      <c r="P32" s="53">
        <v>989</v>
      </c>
      <c r="Q32" s="53">
        <v>1888</v>
      </c>
      <c r="R32" s="53">
        <v>10</v>
      </c>
      <c r="S32" s="53">
        <v>1898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44</v>
      </c>
      <c r="Z32" s="19">
        <f t="shared" si="3"/>
        <v>91</v>
      </c>
      <c r="AA32" s="28"/>
      <c r="AB32" s="58" t="s">
        <v>83</v>
      </c>
      <c r="AC32" s="59"/>
      <c r="AD32" s="24">
        <f>VLOOKUP($A31,$A$2:$S$67,10,FALSE)</f>
        <v>666</v>
      </c>
      <c r="AE32" s="24">
        <f>VLOOKUP($A31,$A$2:$S$67,13,FALSE)</f>
        <v>805</v>
      </c>
      <c r="AF32" s="24">
        <f>VLOOKUP($A31,$A$2:$S$67,16,FALSE)</f>
        <v>873</v>
      </c>
      <c r="AG32" s="19">
        <f t="shared" si="12"/>
        <v>1678</v>
      </c>
    </row>
    <row r="33" spans="1:33" ht="17.25" customHeight="1" x14ac:dyDescent="0.15">
      <c r="A33" s="53">
        <v>33</v>
      </c>
      <c r="B33" s="53" t="s">
        <v>84</v>
      </c>
      <c r="C33" s="53">
        <v>0</v>
      </c>
      <c r="D33" s="53"/>
      <c r="E33" s="53">
        <v>0</v>
      </c>
      <c r="F33" s="53"/>
      <c r="G33" s="53">
        <v>977</v>
      </c>
      <c r="H33" s="53">
        <v>2</v>
      </c>
      <c r="I33" s="53">
        <v>5</v>
      </c>
      <c r="J33" s="53">
        <v>984</v>
      </c>
      <c r="K33" s="53">
        <v>1445</v>
      </c>
      <c r="L33" s="53">
        <v>5</v>
      </c>
      <c r="M33" s="53">
        <v>1450</v>
      </c>
      <c r="N33" s="53">
        <v>1467</v>
      </c>
      <c r="O33" s="53">
        <v>4</v>
      </c>
      <c r="P33" s="53">
        <v>1471</v>
      </c>
      <c r="Q33" s="53">
        <v>2912</v>
      </c>
      <c r="R33" s="53">
        <v>9</v>
      </c>
      <c r="S33" s="53">
        <v>2921</v>
      </c>
      <c r="V33" s="44" t="s">
        <v>85</v>
      </c>
      <c r="W33" s="19">
        <f t="shared" si="9"/>
        <v>11</v>
      </c>
      <c r="X33" s="19">
        <f t="shared" si="10"/>
        <v>13</v>
      </c>
      <c r="Y33" s="19">
        <f t="shared" si="11"/>
        <v>14</v>
      </c>
      <c r="Z33" s="19">
        <f t="shared" si="3"/>
        <v>27</v>
      </c>
      <c r="AA33" s="28"/>
      <c r="AB33" s="58" t="s">
        <v>86</v>
      </c>
      <c r="AC33" s="59"/>
      <c r="AD33" s="24">
        <f>VLOOKUP($A42,$A$2:$S$67,10,FALSE)</f>
        <v>270</v>
      </c>
      <c r="AE33" s="24">
        <f>VLOOKUP($A42,$A$2:$S$67,13,FALSE)</f>
        <v>246</v>
      </c>
      <c r="AF33" s="24">
        <f>VLOOKUP($A42,$A$2:$S$67,16,FALSE)</f>
        <v>304</v>
      </c>
      <c r="AG33" s="19">
        <f t="shared" si="12"/>
        <v>550</v>
      </c>
    </row>
    <row r="34" spans="1:33" ht="17.25" customHeight="1" x14ac:dyDescent="0.15">
      <c r="A34" s="53">
        <v>34</v>
      </c>
      <c r="B34" s="53" t="s">
        <v>87</v>
      </c>
      <c r="C34" s="53">
        <v>0</v>
      </c>
      <c r="D34" s="53"/>
      <c r="E34" s="53">
        <v>0</v>
      </c>
      <c r="F34" s="53"/>
      <c r="G34" s="53">
        <v>596</v>
      </c>
      <c r="H34" s="53">
        <v>2</v>
      </c>
      <c r="I34" s="53">
        <v>4</v>
      </c>
      <c r="J34" s="53">
        <v>602</v>
      </c>
      <c r="K34" s="53">
        <v>731</v>
      </c>
      <c r="L34" s="53">
        <v>4</v>
      </c>
      <c r="M34" s="53">
        <v>735</v>
      </c>
      <c r="N34" s="53">
        <v>732</v>
      </c>
      <c r="O34" s="53">
        <v>2</v>
      </c>
      <c r="P34" s="53">
        <v>734</v>
      </c>
      <c r="Q34" s="53">
        <v>1463</v>
      </c>
      <c r="R34" s="53">
        <v>6</v>
      </c>
      <c r="S34" s="53">
        <v>1469</v>
      </c>
      <c r="V34" s="44" t="s">
        <v>88</v>
      </c>
      <c r="W34" s="19">
        <f t="shared" si="9"/>
        <v>42</v>
      </c>
      <c r="X34" s="19">
        <f t="shared" si="10"/>
        <v>47</v>
      </c>
      <c r="Y34" s="19">
        <f t="shared" si="11"/>
        <v>48</v>
      </c>
      <c r="Z34" s="19">
        <f t="shared" si="3"/>
        <v>95</v>
      </c>
      <c r="AA34" s="28"/>
      <c r="AB34" s="58" t="s">
        <v>89</v>
      </c>
      <c r="AC34" s="59"/>
      <c r="AD34" s="24">
        <f>VLOOKUP($A43,$A$2:$S$67,10,FALSE)</f>
        <v>238</v>
      </c>
      <c r="AE34" s="24">
        <f>VLOOKUP($A43,$A$2:$S$67,13,FALSE)</f>
        <v>250</v>
      </c>
      <c r="AF34" s="24">
        <f>VLOOKUP($A43,$A$2:$S$67,16,FALSE)</f>
        <v>261</v>
      </c>
      <c r="AG34" s="19">
        <f t="shared" si="12"/>
        <v>511</v>
      </c>
    </row>
    <row r="35" spans="1:33" ht="17.25" customHeight="1" x14ac:dyDescent="0.15">
      <c r="A35" s="53">
        <v>35</v>
      </c>
      <c r="B35" s="53" t="s">
        <v>90</v>
      </c>
      <c r="C35" s="53">
        <v>0</v>
      </c>
      <c r="D35" s="53"/>
      <c r="E35" s="53">
        <v>0</v>
      </c>
      <c r="F35" s="53"/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V35" s="44" t="s">
        <v>91</v>
      </c>
      <c r="W35" s="19">
        <f t="shared" si="9"/>
        <v>21</v>
      </c>
      <c r="X35" s="19">
        <f t="shared" si="10"/>
        <v>23</v>
      </c>
      <c r="Y35" s="19">
        <f t="shared" si="11"/>
        <v>15</v>
      </c>
      <c r="Z35" s="19">
        <f t="shared" si="3"/>
        <v>38</v>
      </c>
      <c r="AA35" s="28"/>
      <c r="AB35" s="58" t="s">
        <v>92</v>
      </c>
      <c r="AC35" s="59"/>
      <c r="AD35" s="24">
        <f>VLOOKUP($A32,$A$2:$S$67,10,FALSE)</f>
        <v>697</v>
      </c>
      <c r="AE35" s="24">
        <f>VLOOKUP($A32,$A$2:$S$67,13,FALSE)</f>
        <v>909</v>
      </c>
      <c r="AF35" s="24">
        <f>VLOOKUP($A32,$A$2:$S$67,16,FALSE)</f>
        <v>989</v>
      </c>
      <c r="AG35" s="19">
        <f t="shared" si="12"/>
        <v>1898</v>
      </c>
    </row>
    <row r="36" spans="1:33" ht="17.25" customHeight="1" x14ac:dyDescent="0.15">
      <c r="A36" s="53">
        <v>36</v>
      </c>
      <c r="B36" s="53" t="s">
        <v>93</v>
      </c>
      <c r="C36" s="53">
        <v>0</v>
      </c>
      <c r="D36" s="53"/>
      <c r="E36" s="53">
        <v>0</v>
      </c>
      <c r="F36" s="53"/>
      <c r="G36" s="53">
        <v>656</v>
      </c>
      <c r="H36" s="53">
        <v>3</v>
      </c>
      <c r="I36" s="53">
        <v>1</v>
      </c>
      <c r="J36" s="53">
        <v>660</v>
      </c>
      <c r="K36" s="53">
        <v>696</v>
      </c>
      <c r="L36" s="53">
        <v>3</v>
      </c>
      <c r="M36" s="53">
        <v>699</v>
      </c>
      <c r="N36" s="53">
        <v>785</v>
      </c>
      <c r="O36" s="53">
        <v>2</v>
      </c>
      <c r="P36" s="53">
        <v>787</v>
      </c>
      <c r="Q36" s="53">
        <v>1481</v>
      </c>
      <c r="R36" s="53">
        <v>5</v>
      </c>
      <c r="S36" s="53">
        <v>1486</v>
      </c>
      <c r="V36" s="44" t="s">
        <v>94</v>
      </c>
      <c r="W36" s="19">
        <f t="shared" si="9"/>
        <v>114</v>
      </c>
      <c r="X36" s="19">
        <f t="shared" si="10"/>
        <v>109</v>
      </c>
      <c r="Y36" s="19">
        <f t="shared" si="11"/>
        <v>140</v>
      </c>
      <c r="Z36" s="19">
        <f t="shared" si="3"/>
        <v>249</v>
      </c>
      <c r="AA36" s="28"/>
      <c r="AB36" s="58" t="s">
        <v>84</v>
      </c>
      <c r="AC36" s="59"/>
      <c r="AD36" s="24">
        <f>VLOOKUP($A33,$A$2:$S$67,10,FALSE)</f>
        <v>984</v>
      </c>
      <c r="AE36" s="24">
        <f>VLOOKUP($A33,$A$2:$S$67,13,FALSE)</f>
        <v>1450</v>
      </c>
      <c r="AF36" s="24">
        <f>VLOOKUP($A33,$A$2:$S$67,16,FALSE)</f>
        <v>1471</v>
      </c>
      <c r="AG36" s="19">
        <f t="shared" si="12"/>
        <v>2921</v>
      </c>
    </row>
    <row r="37" spans="1:33" ht="17.25" customHeight="1" x14ac:dyDescent="0.15">
      <c r="A37" s="53">
        <v>37</v>
      </c>
      <c r="B37" s="53" t="s">
        <v>95</v>
      </c>
      <c r="C37" s="53">
        <v>0</v>
      </c>
      <c r="D37" s="53"/>
      <c r="E37" s="53">
        <v>0</v>
      </c>
      <c r="F37" s="53"/>
      <c r="G37" s="53">
        <v>449</v>
      </c>
      <c r="H37" s="53">
        <v>0</v>
      </c>
      <c r="I37" s="53">
        <v>1</v>
      </c>
      <c r="J37" s="53">
        <v>450</v>
      </c>
      <c r="K37" s="53">
        <v>518</v>
      </c>
      <c r="L37" s="53">
        <v>1</v>
      </c>
      <c r="M37" s="53">
        <v>519</v>
      </c>
      <c r="N37" s="53">
        <v>573</v>
      </c>
      <c r="O37" s="53">
        <v>0</v>
      </c>
      <c r="P37" s="53">
        <v>573</v>
      </c>
      <c r="Q37" s="53">
        <v>1091</v>
      </c>
      <c r="R37" s="53">
        <v>1</v>
      </c>
      <c r="S37" s="53">
        <v>1092</v>
      </c>
      <c r="V37" s="44" t="s">
        <v>96</v>
      </c>
      <c r="W37" s="19">
        <f t="shared" si="9"/>
        <v>156</v>
      </c>
      <c r="X37" s="19">
        <f t="shared" si="10"/>
        <v>143</v>
      </c>
      <c r="Y37" s="19">
        <f t="shared" si="11"/>
        <v>162</v>
      </c>
      <c r="Z37" s="19">
        <f t="shared" si="3"/>
        <v>305</v>
      </c>
      <c r="AA37" s="28"/>
      <c r="AB37" s="58" t="s">
        <v>87</v>
      </c>
      <c r="AC37" s="59"/>
      <c r="AD37" s="24">
        <f>VLOOKUP($A34,$A$2:$S$67,10,FALSE)</f>
        <v>602</v>
      </c>
      <c r="AE37" s="24">
        <f>VLOOKUP($A34,$A$2:$S$67,13,FALSE)</f>
        <v>735</v>
      </c>
      <c r="AF37" s="24">
        <f>VLOOKUP($A34,$A$2:$S$67,16,FALSE)</f>
        <v>734</v>
      </c>
      <c r="AG37" s="19">
        <f t="shared" si="12"/>
        <v>1469</v>
      </c>
    </row>
    <row r="38" spans="1:33" ht="17.25" customHeight="1" x14ac:dyDescent="0.15">
      <c r="A38" s="53">
        <v>38</v>
      </c>
      <c r="B38" s="53" t="s">
        <v>97</v>
      </c>
      <c r="C38" s="53">
        <v>0</v>
      </c>
      <c r="D38" s="53"/>
      <c r="E38" s="53">
        <v>0</v>
      </c>
      <c r="F38" s="53"/>
      <c r="G38" s="53">
        <v>420</v>
      </c>
      <c r="H38" s="53">
        <v>3</v>
      </c>
      <c r="I38" s="53">
        <v>3</v>
      </c>
      <c r="J38" s="53">
        <v>426</v>
      </c>
      <c r="K38" s="53">
        <v>599</v>
      </c>
      <c r="L38" s="53">
        <v>3</v>
      </c>
      <c r="M38" s="53">
        <v>602</v>
      </c>
      <c r="N38" s="53">
        <v>628</v>
      </c>
      <c r="O38" s="53">
        <v>5</v>
      </c>
      <c r="P38" s="53">
        <v>633</v>
      </c>
      <c r="Q38" s="53">
        <v>1227</v>
      </c>
      <c r="R38" s="53">
        <v>8</v>
      </c>
      <c r="S38" s="53">
        <v>1235</v>
      </c>
      <c r="V38" s="44" t="s">
        <v>98</v>
      </c>
      <c r="W38" s="19">
        <f t="shared" si="9"/>
        <v>39</v>
      </c>
      <c r="X38" s="19">
        <f t="shared" si="10"/>
        <v>38</v>
      </c>
      <c r="Y38" s="19">
        <f t="shared" si="11"/>
        <v>36</v>
      </c>
      <c r="Z38" s="19">
        <f t="shared" si="3"/>
        <v>74</v>
      </c>
      <c r="AA38" s="16"/>
      <c r="AB38" s="58" t="s">
        <v>67</v>
      </c>
      <c r="AC38" s="59"/>
      <c r="AD38" s="19">
        <f>SUM(AD31:AD37)</f>
        <v>4159</v>
      </c>
      <c r="AE38" s="19">
        <f>SUM(AE31:AE37)</f>
        <v>5217</v>
      </c>
      <c r="AF38" s="19">
        <f>SUM(AF31:AF37)</f>
        <v>5536</v>
      </c>
      <c r="AG38" s="19">
        <f>SUM(AG31:AG37)</f>
        <v>10753</v>
      </c>
    </row>
    <row r="39" spans="1:33" ht="17.25" customHeight="1" x14ac:dyDescent="0.15">
      <c r="A39" s="53">
        <v>39</v>
      </c>
      <c r="B39" s="53" t="s">
        <v>99</v>
      </c>
      <c r="C39" s="53">
        <v>0</v>
      </c>
      <c r="D39" s="53"/>
      <c r="E39" s="53">
        <v>0</v>
      </c>
      <c r="F39" s="53"/>
      <c r="G39" s="53">
        <v>192</v>
      </c>
      <c r="H39" s="53">
        <v>1</v>
      </c>
      <c r="I39" s="53">
        <v>6</v>
      </c>
      <c r="J39" s="53">
        <v>199</v>
      </c>
      <c r="K39" s="53">
        <v>326</v>
      </c>
      <c r="L39" s="53">
        <v>2</v>
      </c>
      <c r="M39" s="53">
        <v>328</v>
      </c>
      <c r="N39" s="53">
        <v>312</v>
      </c>
      <c r="O39" s="53">
        <v>5</v>
      </c>
      <c r="P39" s="53">
        <v>317</v>
      </c>
      <c r="Q39" s="53">
        <v>638</v>
      </c>
      <c r="R39" s="53">
        <v>7</v>
      </c>
      <c r="S39" s="53">
        <v>645</v>
      </c>
      <c r="V39" s="44" t="s">
        <v>100</v>
      </c>
      <c r="W39" s="19">
        <f t="shared" si="9"/>
        <v>37</v>
      </c>
      <c r="X39" s="19">
        <f t="shared" si="10"/>
        <v>32</v>
      </c>
      <c r="Y39" s="19">
        <f t="shared" si="11"/>
        <v>35</v>
      </c>
      <c r="Z39" s="19">
        <f t="shared" si="3"/>
        <v>67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53">
        <v>40</v>
      </c>
      <c r="B40" s="53" t="s">
        <v>101</v>
      </c>
      <c r="C40" s="53">
        <v>0</v>
      </c>
      <c r="D40" s="53"/>
      <c r="E40" s="53">
        <v>0</v>
      </c>
      <c r="F40" s="53"/>
      <c r="G40" s="53">
        <v>363</v>
      </c>
      <c r="H40" s="53">
        <v>4</v>
      </c>
      <c r="I40" s="53">
        <v>3</v>
      </c>
      <c r="J40" s="53">
        <v>370</v>
      </c>
      <c r="K40" s="53">
        <v>601</v>
      </c>
      <c r="L40" s="53">
        <v>3</v>
      </c>
      <c r="M40" s="53">
        <v>604</v>
      </c>
      <c r="N40" s="53">
        <v>615</v>
      </c>
      <c r="O40" s="53">
        <v>5</v>
      </c>
      <c r="P40" s="53">
        <v>620</v>
      </c>
      <c r="Q40" s="53">
        <v>1216</v>
      </c>
      <c r="R40" s="53">
        <v>8</v>
      </c>
      <c r="S40" s="53">
        <v>1224</v>
      </c>
      <c r="V40" s="44" t="s">
        <v>102</v>
      </c>
      <c r="W40" s="19">
        <f t="shared" si="9"/>
        <v>124</v>
      </c>
      <c r="X40" s="19">
        <f t="shared" si="10"/>
        <v>113</v>
      </c>
      <c r="Y40" s="19">
        <f t="shared" si="11"/>
        <v>132</v>
      </c>
      <c r="Z40" s="19">
        <f t="shared" si="3"/>
        <v>245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53">
        <v>41</v>
      </c>
      <c r="B41" s="53" t="s">
        <v>103</v>
      </c>
      <c r="C41" s="53">
        <v>0</v>
      </c>
      <c r="D41" s="53"/>
      <c r="E41" s="53">
        <v>0</v>
      </c>
      <c r="F41" s="53"/>
      <c r="G41" s="53">
        <v>317</v>
      </c>
      <c r="H41" s="53">
        <v>0</v>
      </c>
      <c r="I41" s="53">
        <v>5</v>
      </c>
      <c r="J41" s="53">
        <v>322</v>
      </c>
      <c r="K41" s="53">
        <v>508</v>
      </c>
      <c r="L41" s="53">
        <v>1</v>
      </c>
      <c r="M41" s="53">
        <v>509</v>
      </c>
      <c r="N41" s="53">
        <v>529</v>
      </c>
      <c r="O41" s="53">
        <v>4</v>
      </c>
      <c r="P41" s="53">
        <v>533</v>
      </c>
      <c r="Q41" s="53">
        <v>1037</v>
      </c>
      <c r="R41" s="53">
        <v>5</v>
      </c>
      <c r="S41" s="53">
        <v>1042</v>
      </c>
      <c r="V41" s="44" t="s">
        <v>104</v>
      </c>
      <c r="W41" s="19">
        <f t="shared" si="9"/>
        <v>46</v>
      </c>
      <c r="X41" s="19">
        <f t="shared" si="10"/>
        <v>46</v>
      </c>
      <c r="Y41" s="19">
        <f t="shared" si="11"/>
        <v>51</v>
      </c>
      <c r="Z41" s="19">
        <f t="shared" si="3"/>
        <v>97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53">
        <v>42</v>
      </c>
      <c r="B42" s="53" t="s">
        <v>105</v>
      </c>
      <c r="C42" s="53">
        <v>0</v>
      </c>
      <c r="D42" s="53"/>
      <c r="E42" s="53">
        <v>0</v>
      </c>
      <c r="F42" s="53"/>
      <c r="G42" s="53">
        <v>260</v>
      </c>
      <c r="H42" s="53">
        <v>6</v>
      </c>
      <c r="I42" s="53">
        <v>4</v>
      </c>
      <c r="J42" s="53">
        <v>270</v>
      </c>
      <c r="K42" s="53">
        <v>241</v>
      </c>
      <c r="L42" s="53">
        <v>5</v>
      </c>
      <c r="M42" s="53">
        <v>246</v>
      </c>
      <c r="N42" s="53">
        <v>297</v>
      </c>
      <c r="O42" s="53">
        <v>7</v>
      </c>
      <c r="P42" s="53">
        <v>304</v>
      </c>
      <c r="Q42" s="53">
        <v>538</v>
      </c>
      <c r="R42" s="53">
        <v>12</v>
      </c>
      <c r="S42" s="53">
        <v>550</v>
      </c>
      <c r="V42" s="44" t="s">
        <v>106</v>
      </c>
      <c r="W42" s="19">
        <f t="shared" si="9"/>
        <v>166</v>
      </c>
      <c r="X42" s="19">
        <f t="shared" si="10"/>
        <v>134</v>
      </c>
      <c r="Y42" s="19">
        <f t="shared" si="11"/>
        <v>152</v>
      </c>
      <c r="Z42" s="19">
        <f t="shared" si="3"/>
        <v>286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53">
        <v>43</v>
      </c>
      <c r="B43" s="53" t="s">
        <v>107</v>
      </c>
      <c r="C43" s="53">
        <v>0</v>
      </c>
      <c r="D43" s="53"/>
      <c r="E43" s="53">
        <v>0</v>
      </c>
      <c r="F43" s="53"/>
      <c r="G43" s="53">
        <v>238</v>
      </c>
      <c r="H43" s="53">
        <v>0</v>
      </c>
      <c r="I43" s="53">
        <v>0</v>
      </c>
      <c r="J43" s="53">
        <v>238</v>
      </c>
      <c r="K43" s="53">
        <v>250</v>
      </c>
      <c r="L43" s="53">
        <v>0</v>
      </c>
      <c r="M43" s="53">
        <v>250</v>
      </c>
      <c r="N43" s="53">
        <v>261</v>
      </c>
      <c r="O43" s="53">
        <v>0</v>
      </c>
      <c r="P43" s="53">
        <v>261</v>
      </c>
      <c r="Q43" s="53">
        <v>511</v>
      </c>
      <c r="R43" s="53">
        <v>0</v>
      </c>
      <c r="S43" s="53">
        <v>511</v>
      </c>
      <c r="V43" s="44" t="s">
        <v>108</v>
      </c>
      <c r="W43" s="19">
        <f t="shared" si="9"/>
        <v>42</v>
      </c>
      <c r="X43" s="19">
        <f t="shared" si="10"/>
        <v>40</v>
      </c>
      <c r="Y43" s="19">
        <f t="shared" si="11"/>
        <v>48</v>
      </c>
      <c r="Z43" s="19">
        <f t="shared" si="3"/>
        <v>88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53">
        <v>50</v>
      </c>
      <c r="B44" s="53" t="s">
        <v>74</v>
      </c>
      <c r="C44" s="53">
        <v>0</v>
      </c>
      <c r="D44" s="53"/>
      <c r="E44" s="53">
        <v>0</v>
      </c>
      <c r="F44" s="53"/>
      <c r="G44" s="53">
        <v>41</v>
      </c>
      <c r="H44" s="53">
        <v>0</v>
      </c>
      <c r="I44" s="53">
        <v>0</v>
      </c>
      <c r="J44" s="53">
        <v>41</v>
      </c>
      <c r="K44" s="53">
        <v>36</v>
      </c>
      <c r="L44" s="53">
        <v>0</v>
      </c>
      <c r="M44" s="53">
        <v>36</v>
      </c>
      <c r="N44" s="53">
        <v>38</v>
      </c>
      <c r="O44" s="53">
        <v>0</v>
      </c>
      <c r="P44" s="53">
        <v>38</v>
      </c>
      <c r="Q44" s="53">
        <v>74</v>
      </c>
      <c r="R44" s="53">
        <v>0</v>
      </c>
      <c r="S44" s="53">
        <v>74</v>
      </c>
      <c r="V44" s="44" t="s">
        <v>110</v>
      </c>
      <c r="W44" s="19">
        <f t="shared" si="9"/>
        <v>103</v>
      </c>
      <c r="X44" s="19">
        <f t="shared" si="10"/>
        <v>84</v>
      </c>
      <c r="Y44" s="19">
        <f t="shared" si="11"/>
        <v>99</v>
      </c>
      <c r="Z44" s="19">
        <f t="shared" si="3"/>
        <v>183</v>
      </c>
      <c r="AA44" s="16"/>
      <c r="AB44" s="29"/>
      <c r="AC44" s="56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53">
        <v>51</v>
      </c>
      <c r="B45" s="53" t="s">
        <v>77</v>
      </c>
      <c r="C45" s="53">
        <v>0</v>
      </c>
      <c r="D45" s="53"/>
      <c r="E45" s="53">
        <v>0</v>
      </c>
      <c r="F45" s="53"/>
      <c r="G45" s="53">
        <v>79</v>
      </c>
      <c r="H45" s="53">
        <v>0</v>
      </c>
      <c r="I45" s="53">
        <v>0</v>
      </c>
      <c r="J45" s="53">
        <v>79</v>
      </c>
      <c r="K45" s="53">
        <v>88</v>
      </c>
      <c r="L45" s="53">
        <v>0</v>
      </c>
      <c r="M45" s="53">
        <v>88</v>
      </c>
      <c r="N45" s="53">
        <v>89</v>
      </c>
      <c r="O45" s="53">
        <v>0</v>
      </c>
      <c r="P45" s="53">
        <v>89</v>
      </c>
      <c r="Q45" s="53">
        <v>177</v>
      </c>
      <c r="R45" s="53">
        <v>0</v>
      </c>
      <c r="S45" s="53">
        <v>177</v>
      </c>
      <c r="V45" s="44" t="s">
        <v>111</v>
      </c>
      <c r="W45" s="19">
        <f t="shared" si="9"/>
        <v>16</v>
      </c>
      <c r="X45" s="19">
        <f t="shared" si="10"/>
        <v>13</v>
      </c>
      <c r="Y45" s="19">
        <f t="shared" si="11"/>
        <v>10</v>
      </c>
      <c r="Z45" s="19">
        <f t="shared" si="3"/>
        <v>23</v>
      </c>
      <c r="AA45" s="16"/>
      <c r="AB45" s="58" t="s">
        <v>112</v>
      </c>
      <c r="AC45" s="59"/>
      <c r="AD45" s="24">
        <f>VLOOKUP($A37,$A$2:$S$67,10,FALSE)</f>
        <v>450</v>
      </c>
      <c r="AE45" s="24">
        <f>VLOOKUP($A37,$A$2:$S$67,13,FALSE)</f>
        <v>519</v>
      </c>
      <c r="AF45" s="24">
        <f>VLOOKUP($A37,$A$2:$S$67,16,FALSE)</f>
        <v>573</v>
      </c>
      <c r="AG45" s="19">
        <f>AE45+AF45</f>
        <v>1092</v>
      </c>
    </row>
    <row r="46" spans="1:33" ht="17.25" customHeight="1" x14ac:dyDescent="0.15">
      <c r="A46" s="53">
        <v>52</v>
      </c>
      <c r="B46" s="53" t="s">
        <v>79</v>
      </c>
      <c r="C46" s="53">
        <v>0</v>
      </c>
      <c r="D46" s="53"/>
      <c r="E46" s="53">
        <v>0</v>
      </c>
      <c r="F46" s="53"/>
      <c r="G46" s="53">
        <v>68</v>
      </c>
      <c r="H46" s="53">
        <v>1</v>
      </c>
      <c r="I46" s="53">
        <v>0</v>
      </c>
      <c r="J46" s="53">
        <v>69</v>
      </c>
      <c r="K46" s="53">
        <v>68</v>
      </c>
      <c r="L46" s="53">
        <v>1</v>
      </c>
      <c r="M46" s="53">
        <v>69</v>
      </c>
      <c r="N46" s="53">
        <v>70</v>
      </c>
      <c r="O46" s="53">
        <v>0</v>
      </c>
      <c r="P46" s="53">
        <v>70</v>
      </c>
      <c r="Q46" s="53">
        <v>138</v>
      </c>
      <c r="R46" s="53">
        <v>1</v>
      </c>
      <c r="S46" s="53">
        <v>139</v>
      </c>
      <c r="V46" s="44" t="s">
        <v>113</v>
      </c>
      <c r="W46" s="19">
        <f t="shared" si="9"/>
        <v>114</v>
      </c>
      <c r="X46" s="19">
        <f t="shared" si="10"/>
        <v>126</v>
      </c>
      <c r="Y46" s="19">
        <f t="shared" si="11"/>
        <v>138</v>
      </c>
      <c r="Z46" s="19">
        <f t="shared" si="3"/>
        <v>264</v>
      </c>
      <c r="AA46" s="28"/>
      <c r="AB46" s="58" t="s">
        <v>114</v>
      </c>
      <c r="AC46" s="59"/>
      <c r="AD46" s="24">
        <f>VLOOKUP($A38,$A$2:$S$67,10,FALSE)</f>
        <v>426</v>
      </c>
      <c r="AE46" s="24">
        <f>VLOOKUP($A38,$A$2:$S$67,13,FALSE)</f>
        <v>602</v>
      </c>
      <c r="AF46" s="24">
        <f>VLOOKUP($A38,$A$2:$S$67,16,FALSE)</f>
        <v>633</v>
      </c>
      <c r="AG46" s="19">
        <f>AE46+AF46</f>
        <v>1235</v>
      </c>
    </row>
    <row r="47" spans="1:33" ht="17.25" customHeight="1" x14ac:dyDescent="0.15">
      <c r="A47" s="53">
        <v>53</v>
      </c>
      <c r="B47" s="53" t="s">
        <v>82</v>
      </c>
      <c r="C47" s="53">
        <v>0</v>
      </c>
      <c r="D47" s="53"/>
      <c r="E47" s="53">
        <v>0</v>
      </c>
      <c r="F47" s="53"/>
      <c r="G47" s="53">
        <v>46</v>
      </c>
      <c r="H47" s="53">
        <v>0</v>
      </c>
      <c r="I47" s="53">
        <v>0</v>
      </c>
      <c r="J47" s="53">
        <v>46</v>
      </c>
      <c r="K47" s="53">
        <v>47</v>
      </c>
      <c r="L47" s="53">
        <v>0</v>
      </c>
      <c r="M47" s="53">
        <v>47</v>
      </c>
      <c r="N47" s="53">
        <v>44</v>
      </c>
      <c r="O47" s="53">
        <v>0</v>
      </c>
      <c r="P47" s="53">
        <v>44</v>
      </c>
      <c r="Q47" s="53">
        <v>91</v>
      </c>
      <c r="R47" s="53">
        <v>0</v>
      </c>
      <c r="S47" s="53">
        <v>91</v>
      </c>
      <c r="V47" s="44" t="s">
        <v>115</v>
      </c>
      <c r="W47" s="19">
        <f t="shared" si="9"/>
        <v>61</v>
      </c>
      <c r="X47" s="19">
        <f t="shared" si="10"/>
        <v>57</v>
      </c>
      <c r="Y47" s="19">
        <f t="shared" si="11"/>
        <v>66</v>
      </c>
      <c r="Z47" s="19">
        <f t="shared" si="3"/>
        <v>123</v>
      </c>
      <c r="AA47" s="28"/>
      <c r="AB47" s="58" t="s">
        <v>116</v>
      </c>
      <c r="AC47" s="59"/>
      <c r="AD47" s="24">
        <f>VLOOKUP($A39,$A$2:$S$67,10,FALSE)</f>
        <v>199</v>
      </c>
      <c r="AE47" s="24">
        <f>VLOOKUP($A39,$A$2:$S$67,13,FALSE)</f>
        <v>328</v>
      </c>
      <c r="AF47" s="24">
        <f>VLOOKUP($A39,$A$2:$S$67,16,FALSE)</f>
        <v>317</v>
      </c>
      <c r="AG47" s="19">
        <f>AE47+AF47</f>
        <v>645</v>
      </c>
    </row>
    <row r="48" spans="1:33" ht="17.25" customHeight="1" x14ac:dyDescent="0.15">
      <c r="A48" s="53">
        <v>54</v>
      </c>
      <c r="B48" s="53" t="s">
        <v>85</v>
      </c>
      <c r="C48" s="53">
        <v>0</v>
      </c>
      <c r="D48" s="53"/>
      <c r="E48" s="53">
        <v>0</v>
      </c>
      <c r="F48" s="53"/>
      <c r="G48" s="53">
        <v>11</v>
      </c>
      <c r="H48" s="53">
        <v>0</v>
      </c>
      <c r="I48" s="53">
        <v>0</v>
      </c>
      <c r="J48" s="53">
        <v>11</v>
      </c>
      <c r="K48" s="53">
        <v>13</v>
      </c>
      <c r="L48" s="53">
        <v>0</v>
      </c>
      <c r="M48" s="53">
        <v>13</v>
      </c>
      <c r="N48" s="53">
        <v>14</v>
      </c>
      <c r="O48" s="53">
        <v>0</v>
      </c>
      <c r="P48" s="53">
        <v>14</v>
      </c>
      <c r="Q48" s="53">
        <v>27</v>
      </c>
      <c r="R48" s="53">
        <v>0</v>
      </c>
      <c r="S48" s="53">
        <v>27</v>
      </c>
      <c r="V48" s="44" t="s">
        <v>117</v>
      </c>
      <c r="W48" s="19">
        <f t="shared" si="9"/>
        <v>378</v>
      </c>
      <c r="X48" s="19">
        <f t="shared" si="10"/>
        <v>392</v>
      </c>
      <c r="Y48" s="19">
        <f t="shared" si="11"/>
        <v>375</v>
      </c>
      <c r="Z48" s="19">
        <f t="shared" si="3"/>
        <v>767</v>
      </c>
      <c r="AA48" s="28"/>
      <c r="AB48" s="58" t="s">
        <v>118</v>
      </c>
      <c r="AC48" s="59"/>
      <c r="AD48" s="24">
        <f>VLOOKUP($A40,$A$2:$S$67,10,FALSE)</f>
        <v>370</v>
      </c>
      <c r="AE48" s="24">
        <f>VLOOKUP($A40,$A$2:$S$67,13,FALSE)</f>
        <v>604</v>
      </c>
      <c r="AF48" s="24">
        <f>VLOOKUP($A40,$A$2:$S$67,16,FALSE)</f>
        <v>620</v>
      </c>
      <c r="AG48" s="19">
        <f>AE48+AF48</f>
        <v>1224</v>
      </c>
    </row>
    <row r="49" spans="1:33" ht="17.25" customHeight="1" x14ac:dyDescent="0.15">
      <c r="A49" s="53">
        <v>55</v>
      </c>
      <c r="B49" s="53" t="s">
        <v>88</v>
      </c>
      <c r="C49" s="53">
        <v>0</v>
      </c>
      <c r="D49" s="53"/>
      <c r="E49" s="53">
        <v>0</v>
      </c>
      <c r="F49" s="53"/>
      <c r="G49" s="53">
        <v>42</v>
      </c>
      <c r="H49" s="53">
        <v>0</v>
      </c>
      <c r="I49" s="53">
        <v>0</v>
      </c>
      <c r="J49" s="53">
        <v>42</v>
      </c>
      <c r="K49" s="53">
        <v>47</v>
      </c>
      <c r="L49" s="53">
        <v>0</v>
      </c>
      <c r="M49" s="53">
        <v>47</v>
      </c>
      <c r="N49" s="53">
        <v>48</v>
      </c>
      <c r="O49" s="53">
        <v>0</v>
      </c>
      <c r="P49" s="53">
        <v>48</v>
      </c>
      <c r="Q49" s="53">
        <v>95</v>
      </c>
      <c r="R49" s="53">
        <v>0</v>
      </c>
      <c r="S49" s="53">
        <v>95</v>
      </c>
      <c r="V49" s="44" t="s">
        <v>119</v>
      </c>
      <c r="W49" s="19">
        <f t="shared" si="9"/>
        <v>18</v>
      </c>
      <c r="X49" s="19">
        <f t="shared" si="10"/>
        <v>14</v>
      </c>
      <c r="Y49" s="19">
        <f t="shared" si="11"/>
        <v>15</v>
      </c>
      <c r="Z49" s="19">
        <f t="shared" si="3"/>
        <v>29</v>
      </c>
      <c r="AA49" s="16"/>
      <c r="AB49" s="58" t="s">
        <v>103</v>
      </c>
      <c r="AC49" s="59"/>
      <c r="AD49" s="24">
        <f>VLOOKUP($A41,$A$2:$S$67,10,FALSE)</f>
        <v>322</v>
      </c>
      <c r="AE49" s="24">
        <f>VLOOKUP($A41,$A$2:$S$67,13,FALSE)</f>
        <v>509</v>
      </c>
      <c r="AF49" s="24">
        <f>VLOOKUP($A41,$A$2:$S$67,16,FALSE)</f>
        <v>533</v>
      </c>
      <c r="AG49" s="19">
        <f>AE49+AF49</f>
        <v>1042</v>
      </c>
    </row>
    <row r="50" spans="1:33" ht="17.25" customHeight="1" x14ac:dyDescent="0.15">
      <c r="A50" s="53">
        <v>56</v>
      </c>
      <c r="B50" s="53" t="s">
        <v>91</v>
      </c>
      <c r="C50" s="53">
        <v>0</v>
      </c>
      <c r="D50" s="53"/>
      <c r="E50" s="53">
        <v>0</v>
      </c>
      <c r="F50" s="53"/>
      <c r="G50" s="53">
        <v>21</v>
      </c>
      <c r="H50" s="53">
        <v>0</v>
      </c>
      <c r="I50" s="53">
        <v>0</v>
      </c>
      <c r="J50" s="53">
        <v>21</v>
      </c>
      <c r="K50" s="53">
        <v>23</v>
      </c>
      <c r="L50" s="53">
        <v>0</v>
      </c>
      <c r="M50" s="53">
        <v>23</v>
      </c>
      <c r="N50" s="53">
        <v>15</v>
      </c>
      <c r="O50" s="53">
        <v>0</v>
      </c>
      <c r="P50" s="53">
        <v>15</v>
      </c>
      <c r="Q50" s="53">
        <v>38</v>
      </c>
      <c r="R50" s="53">
        <v>0</v>
      </c>
      <c r="S50" s="53">
        <v>38</v>
      </c>
      <c r="V50" s="44" t="s">
        <v>120</v>
      </c>
      <c r="W50" s="19">
        <f t="shared" si="9"/>
        <v>36</v>
      </c>
      <c r="X50" s="19">
        <f t="shared" si="10"/>
        <v>33</v>
      </c>
      <c r="Y50" s="19">
        <f t="shared" si="11"/>
        <v>29</v>
      </c>
      <c r="Z50" s="19">
        <f t="shared" si="3"/>
        <v>62</v>
      </c>
      <c r="AA50" s="16"/>
      <c r="AB50" s="58" t="s">
        <v>67</v>
      </c>
      <c r="AC50" s="59"/>
      <c r="AD50" s="19">
        <f>SUM(AD45:AD49)</f>
        <v>1767</v>
      </c>
      <c r="AE50" s="19">
        <f>SUM(AE45:AE49)</f>
        <v>2562</v>
      </c>
      <c r="AF50" s="19">
        <f>SUM(AF45:AF49)</f>
        <v>2676</v>
      </c>
      <c r="AG50" s="19">
        <f>SUM(AG45:AG49)</f>
        <v>5238</v>
      </c>
    </row>
    <row r="51" spans="1:33" ht="17.25" customHeight="1" x14ac:dyDescent="0.15">
      <c r="A51" s="53">
        <v>57</v>
      </c>
      <c r="B51" s="53" t="s">
        <v>94</v>
      </c>
      <c r="C51" s="53">
        <v>0</v>
      </c>
      <c r="D51" s="53"/>
      <c r="E51" s="53">
        <v>0</v>
      </c>
      <c r="F51" s="53"/>
      <c r="G51" s="53">
        <v>111</v>
      </c>
      <c r="H51" s="53">
        <v>3</v>
      </c>
      <c r="I51" s="53">
        <v>0</v>
      </c>
      <c r="J51" s="53">
        <v>114</v>
      </c>
      <c r="K51" s="53">
        <v>107</v>
      </c>
      <c r="L51" s="53">
        <v>2</v>
      </c>
      <c r="M51" s="53">
        <v>109</v>
      </c>
      <c r="N51" s="53">
        <v>139</v>
      </c>
      <c r="O51" s="53">
        <v>1</v>
      </c>
      <c r="P51" s="53">
        <v>140</v>
      </c>
      <c r="Q51" s="53">
        <v>246</v>
      </c>
      <c r="R51" s="53">
        <v>3</v>
      </c>
      <c r="S51" s="53">
        <v>249</v>
      </c>
      <c r="V51" s="44" t="s">
        <v>121</v>
      </c>
      <c r="W51" s="19">
        <f t="shared" si="9"/>
        <v>15</v>
      </c>
      <c r="X51" s="19">
        <f t="shared" si="10"/>
        <v>16</v>
      </c>
      <c r="Y51" s="19">
        <f t="shared" si="11"/>
        <v>18</v>
      </c>
      <c r="Z51" s="19">
        <f t="shared" si="3"/>
        <v>34</v>
      </c>
      <c r="AA51" s="16"/>
      <c r="AB51" s="25"/>
      <c r="AC51" s="41"/>
    </row>
    <row r="52" spans="1:33" ht="17.25" customHeight="1" x14ac:dyDescent="0.15">
      <c r="A52" s="53">
        <v>58</v>
      </c>
      <c r="B52" s="53" t="s">
        <v>96</v>
      </c>
      <c r="C52" s="53">
        <v>0</v>
      </c>
      <c r="D52" s="53"/>
      <c r="E52" s="53">
        <v>0</v>
      </c>
      <c r="F52" s="53"/>
      <c r="G52" s="53">
        <v>145</v>
      </c>
      <c r="H52" s="53">
        <v>10</v>
      </c>
      <c r="I52" s="53">
        <v>1</v>
      </c>
      <c r="J52" s="53">
        <v>156</v>
      </c>
      <c r="K52" s="53">
        <v>142</v>
      </c>
      <c r="L52" s="53">
        <v>1</v>
      </c>
      <c r="M52" s="53">
        <v>143</v>
      </c>
      <c r="N52" s="53">
        <v>152</v>
      </c>
      <c r="O52" s="53">
        <v>10</v>
      </c>
      <c r="P52" s="53">
        <v>162</v>
      </c>
      <c r="Q52" s="53">
        <v>294</v>
      </c>
      <c r="R52" s="53">
        <v>11</v>
      </c>
      <c r="S52" s="53">
        <v>305</v>
      </c>
      <c r="V52" s="44" t="s">
        <v>122</v>
      </c>
      <c r="W52" s="19">
        <f t="shared" si="9"/>
        <v>55</v>
      </c>
      <c r="X52" s="19">
        <f t="shared" si="10"/>
        <v>59</v>
      </c>
      <c r="Y52" s="19">
        <f t="shared" si="11"/>
        <v>60</v>
      </c>
      <c r="Z52" s="19">
        <f t="shared" si="3"/>
        <v>119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53">
        <v>59</v>
      </c>
      <c r="B53" s="53" t="s">
        <v>98</v>
      </c>
      <c r="C53" s="53">
        <v>0</v>
      </c>
      <c r="D53" s="53"/>
      <c r="E53" s="53">
        <v>0</v>
      </c>
      <c r="F53" s="53"/>
      <c r="G53" s="53">
        <v>37</v>
      </c>
      <c r="H53" s="53">
        <v>0</v>
      </c>
      <c r="I53" s="53">
        <v>2</v>
      </c>
      <c r="J53" s="53">
        <v>39</v>
      </c>
      <c r="K53" s="53">
        <v>38</v>
      </c>
      <c r="L53" s="53">
        <v>0</v>
      </c>
      <c r="M53" s="53">
        <v>38</v>
      </c>
      <c r="N53" s="53">
        <v>34</v>
      </c>
      <c r="O53" s="53">
        <v>2</v>
      </c>
      <c r="P53" s="53">
        <v>36</v>
      </c>
      <c r="Q53" s="53">
        <v>72</v>
      </c>
      <c r="R53" s="53">
        <v>2</v>
      </c>
      <c r="S53" s="53">
        <v>74</v>
      </c>
      <c r="AB53" s="25"/>
      <c r="AC53" s="25"/>
      <c r="AD53" s="25"/>
      <c r="AE53" s="25"/>
      <c r="AF53" s="25"/>
      <c r="AG53" s="25"/>
    </row>
    <row r="54" spans="1:33" x14ac:dyDescent="0.15">
      <c r="A54" s="53">
        <v>60</v>
      </c>
      <c r="B54" s="53" t="s">
        <v>100</v>
      </c>
      <c r="C54" s="53">
        <v>0</v>
      </c>
      <c r="D54" s="53"/>
      <c r="E54" s="53">
        <v>0</v>
      </c>
      <c r="F54" s="53"/>
      <c r="G54" s="53">
        <v>33</v>
      </c>
      <c r="H54" s="53">
        <v>4</v>
      </c>
      <c r="I54" s="53">
        <v>0</v>
      </c>
      <c r="J54" s="53">
        <v>37</v>
      </c>
      <c r="K54" s="53">
        <v>28</v>
      </c>
      <c r="L54" s="53">
        <v>4</v>
      </c>
      <c r="M54" s="53">
        <v>32</v>
      </c>
      <c r="N54" s="53">
        <v>35</v>
      </c>
      <c r="O54" s="53">
        <v>0</v>
      </c>
      <c r="P54" s="53">
        <v>35</v>
      </c>
      <c r="Q54" s="53">
        <v>63</v>
      </c>
      <c r="R54" s="53">
        <v>4</v>
      </c>
      <c r="S54" s="53">
        <v>67</v>
      </c>
    </row>
    <row r="55" spans="1:33" ht="14.25" x14ac:dyDescent="0.15">
      <c r="A55" s="53">
        <v>61</v>
      </c>
      <c r="B55" s="53" t="s">
        <v>102</v>
      </c>
      <c r="C55" s="53">
        <v>0</v>
      </c>
      <c r="D55" s="53"/>
      <c r="E55" s="53">
        <v>0</v>
      </c>
      <c r="F55" s="53"/>
      <c r="G55" s="53">
        <v>102</v>
      </c>
      <c r="H55" s="53">
        <v>22</v>
      </c>
      <c r="I55" s="53">
        <v>0</v>
      </c>
      <c r="J55" s="53">
        <v>124</v>
      </c>
      <c r="K55" s="53">
        <v>106</v>
      </c>
      <c r="L55" s="53">
        <v>7</v>
      </c>
      <c r="M55" s="53">
        <v>113</v>
      </c>
      <c r="N55" s="53">
        <v>117</v>
      </c>
      <c r="O55" s="53">
        <v>15</v>
      </c>
      <c r="P55" s="53">
        <v>132</v>
      </c>
      <c r="Q55" s="53">
        <v>223</v>
      </c>
      <c r="R55" s="53">
        <v>22</v>
      </c>
      <c r="S55" s="53">
        <v>245</v>
      </c>
      <c r="V55" s="2"/>
    </row>
    <row r="56" spans="1:33" x14ac:dyDescent="0.15">
      <c r="A56" s="53">
        <v>62</v>
      </c>
      <c r="B56" s="53" t="s">
        <v>104</v>
      </c>
      <c r="C56" s="53">
        <v>0</v>
      </c>
      <c r="D56" s="53"/>
      <c r="E56" s="53">
        <v>0</v>
      </c>
      <c r="F56" s="53"/>
      <c r="G56" s="53">
        <v>46</v>
      </c>
      <c r="H56" s="53">
        <v>0</v>
      </c>
      <c r="I56" s="53">
        <v>0</v>
      </c>
      <c r="J56" s="53">
        <v>46</v>
      </c>
      <c r="K56" s="53">
        <v>46</v>
      </c>
      <c r="L56" s="53">
        <v>0</v>
      </c>
      <c r="M56" s="53">
        <v>46</v>
      </c>
      <c r="N56" s="53">
        <v>51</v>
      </c>
      <c r="O56" s="53">
        <v>0</v>
      </c>
      <c r="P56" s="53">
        <v>51</v>
      </c>
      <c r="Q56" s="53">
        <v>97</v>
      </c>
      <c r="R56" s="53">
        <v>0</v>
      </c>
      <c r="S56" s="53">
        <v>97</v>
      </c>
    </row>
    <row r="57" spans="1:33" x14ac:dyDescent="0.15">
      <c r="A57" s="53">
        <v>63</v>
      </c>
      <c r="B57" s="53" t="s">
        <v>106</v>
      </c>
      <c r="C57" s="53">
        <v>0</v>
      </c>
      <c r="D57" s="53"/>
      <c r="E57" s="53">
        <v>0</v>
      </c>
      <c r="F57" s="53"/>
      <c r="G57" s="53">
        <v>150</v>
      </c>
      <c r="H57" s="53">
        <v>15</v>
      </c>
      <c r="I57" s="53">
        <v>1</v>
      </c>
      <c r="J57" s="53">
        <v>166</v>
      </c>
      <c r="K57" s="53">
        <v>134</v>
      </c>
      <c r="L57" s="53">
        <v>0</v>
      </c>
      <c r="M57" s="53">
        <v>134</v>
      </c>
      <c r="N57" s="53">
        <v>135</v>
      </c>
      <c r="O57" s="53">
        <v>17</v>
      </c>
      <c r="P57" s="53">
        <v>152</v>
      </c>
      <c r="Q57" s="53">
        <v>269</v>
      </c>
      <c r="R57" s="53">
        <v>17</v>
      </c>
      <c r="S57" s="53">
        <v>286</v>
      </c>
    </row>
    <row r="58" spans="1:33" x14ac:dyDescent="0.15">
      <c r="A58" s="53">
        <v>64</v>
      </c>
      <c r="B58" s="53" t="s">
        <v>108</v>
      </c>
      <c r="C58" s="53">
        <v>0</v>
      </c>
      <c r="D58" s="53"/>
      <c r="E58" s="53">
        <v>0</v>
      </c>
      <c r="F58" s="53"/>
      <c r="G58" s="53">
        <v>42</v>
      </c>
      <c r="H58" s="53">
        <v>0</v>
      </c>
      <c r="I58" s="53">
        <v>0</v>
      </c>
      <c r="J58" s="53">
        <v>42</v>
      </c>
      <c r="K58" s="53">
        <v>40</v>
      </c>
      <c r="L58" s="53">
        <v>0</v>
      </c>
      <c r="M58" s="53">
        <v>40</v>
      </c>
      <c r="N58" s="53">
        <v>48</v>
      </c>
      <c r="O58" s="53">
        <v>0</v>
      </c>
      <c r="P58" s="53">
        <v>48</v>
      </c>
      <c r="Q58" s="53">
        <v>88</v>
      </c>
      <c r="R58" s="53">
        <v>0</v>
      </c>
      <c r="S58" s="53">
        <v>88</v>
      </c>
    </row>
    <row r="59" spans="1:33" x14ac:dyDescent="0.15">
      <c r="A59" s="53">
        <v>65</v>
      </c>
      <c r="B59" s="53" t="s">
        <v>110</v>
      </c>
      <c r="C59" s="53">
        <v>0</v>
      </c>
      <c r="D59" s="53"/>
      <c r="E59" s="53">
        <v>0</v>
      </c>
      <c r="F59" s="53"/>
      <c r="G59" s="53">
        <v>102</v>
      </c>
      <c r="H59" s="53">
        <v>0</v>
      </c>
      <c r="I59" s="53">
        <v>1</v>
      </c>
      <c r="J59" s="53">
        <v>103</v>
      </c>
      <c r="K59" s="53">
        <v>83</v>
      </c>
      <c r="L59" s="53">
        <v>1</v>
      </c>
      <c r="M59" s="53">
        <v>84</v>
      </c>
      <c r="N59" s="53">
        <v>99</v>
      </c>
      <c r="O59" s="53">
        <v>0</v>
      </c>
      <c r="P59" s="53">
        <v>99</v>
      </c>
      <c r="Q59" s="53">
        <v>182</v>
      </c>
      <c r="R59" s="53">
        <v>1</v>
      </c>
      <c r="S59" s="53">
        <v>183</v>
      </c>
    </row>
    <row r="60" spans="1:33" x14ac:dyDescent="0.15">
      <c r="A60" s="53">
        <v>66</v>
      </c>
      <c r="B60" s="53" t="s">
        <v>111</v>
      </c>
      <c r="C60" s="53">
        <v>0</v>
      </c>
      <c r="D60" s="53"/>
      <c r="E60" s="53">
        <v>0</v>
      </c>
      <c r="F60" s="53"/>
      <c r="G60" s="53">
        <v>14</v>
      </c>
      <c r="H60" s="53">
        <v>2</v>
      </c>
      <c r="I60" s="53">
        <v>0</v>
      </c>
      <c r="J60" s="53">
        <v>16</v>
      </c>
      <c r="K60" s="53">
        <v>11</v>
      </c>
      <c r="L60" s="53">
        <v>2</v>
      </c>
      <c r="M60" s="53">
        <v>13</v>
      </c>
      <c r="N60" s="53">
        <v>10</v>
      </c>
      <c r="O60" s="53">
        <v>0</v>
      </c>
      <c r="P60" s="53">
        <v>10</v>
      </c>
      <c r="Q60" s="53">
        <v>21</v>
      </c>
      <c r="R60" s="53">
        <v>2</v>
      </c>
      <c r="S60" s="53">
        <v>23</v>
      </c>
    </row>
    <row r="61" spans="1:33" x14ac:dyDescent="0.15">
      <c r="A61" s="53">
        <v>67</v>
      </c>
      <c r="B61" s="53" t="s">
        <v>113</v>
      </c>
      <c r="C61" s="53">
        <v>0</v>
      </c>
      <c r="D61" s="53"/>
      <c r="E61" s="53">
        <v>0</v>
      </c>
      <c r="F61" s="53"/>
      <c r="G61" s="53">
        <v>112</v>
      </c>
      <c r="H61" s="53">
        <v>1</v>
      </c>
      <c r="I61" s="53">
        <v>1</v>
      </c>
      <c r="J61" s="53">
        <v>114</v>
      </c>
      <c r="K61" s="53">
        <v>124</v>
      </c>
      <c r="L61" s="53">
        <v>2</v>
      </c>
      <c r="M61" s="53">
        <v>126</v>
      </c>
      <c r="N61" s="53">
        <v>138</v>
      </c>
      <c r="O61" s="53">
        <v>0</v>
      </c>
      <c r="P61" s="53">
        <v>138</v>
      </c>
      <c r="Q61" s="53">
        <v>262</v>
      </c>
      <c r="R61" s="53">
        <v>2</v>
      </c>
      <c r="S61" s="53">
        <v>264</v>
      </c>
    </row>
    <row r="62" spans="1:33" x14ac:dyDescent="0.15">
      <c r="A62" s="53">
        <v>68</v>
      </c>
      <c r="B62" s="53" t="s">
        <v>123</v>
      </c>
      <c r="C62" s="53">
        <v>0</v>
      </c>
      <c r="D62" s="53"/>
      <c r="E62" s="53">
        <v>0</v>
      </c>
      <c r="F62" s="53"/>
      <c r="G62" s="53">
        <v>59</v>
      </c>
      <c r="H62" s="53">
        <v>1</v>
      </c>
      <c r="I62" s="53">
        <v>1</v>
      </c>
      <c r="J62" s="53">
        <v>61</v>
      </c>
      <c r="K62" s="53">
        <v>57</v>
      </c>
      <c r="L62" s="53">
        <v>0</v>
      </c>
      <c r="M62" s="53">
        <v>57</v>
      </c>
      <c r="N62" s="53">
        <v>64</v>
      </c>
      <c r="O62" s="53">
        <v>2</v>
      </c>
      <c r="P62" s="53">
        <v>66</v>
      </c>
      <c r="Q62" s="53">
        <v>121</v>
      </c>
      <c r="R62" s="53">
        <v>2</v>
      </c>
      <c r="S62" s="53">
        <v>123</v>
      </c>
    </row>
    <row r="63" spans="1:33" x14ac:dyDescent="0.15">
      <c r="A63" s="53">
        <v>69</v>
      </c>
      <c r="B63" s="53" t="s">
        <v>117</v>
      </c>
      <c r="C63" s="53">
        <v>0</v>
      </c>
      <c r="D63" s="53"/>
      <c r="E63" s="53">
        <v>0</v>
      </c>
      <c r="F63" s="53"/>
      <c r="G63" s="53">
        <v>371</v>
      </c>
      <c r="H63" s="53">
        <v>4</v>
      </c>
      <c r="I63" s="53">
        <v>3</v>
      </c>
      <c r="J63" s="53">
        <v>378</v>
      </c>
      <c r="K63" s="53">
        <v>385</v>
      </c>
      <c r="L63" s="53">
        <v>7</v>
      </c>
      <c r="M63" s="53">
        <v>392</v>
      </c>
      <c r="N63" s="53">
        <v>375</v>
      </c>
      <c r="O63" s="53">
        <v>0</v>
      </c>
      <c r="P63" s="53">
        <v>375</v>
      </c>
      <c r="Q63" s="53">
        <v>760</v>
      </c>
      <c r="R63" s="53">
        <v>7</v>
      </c>
      <c r="S63" s="53">
        <v>767</v>
      </c>
    </row>
    <row r="64" spans="1:33" x14ac:dyDescent="0.15">
      <c r="A64" s="53">
        <v>70</v>
      </c>
      <c r="B64" s="53" t="s">
        <v>119</v>
      </c>
      <c r="C64" s="53">
        <v>0</v>
      </c>
      <c r="D64" s="53"/>
      <c r="E64" s="53">
        <v>0</v>
      </c>
      <c r="F64" s="53"/>
      <c r="G64" s="53">
        <v>18</v>
      </c>
      <c r="H64" s="53">
        <v>0</v>
      </c>
      <c r="I64" s="53">
        <v>0</v>
      </c>
      <c r="J64" s="53">
        <v>18</v>
      </c>
      <c r="K64" s="53">
        <v>14</v>
      </c>
      <c r="L64" s="53">
        <v>0</v>
      </c>
      <c r="M64" s="53">
        <v>14</v>
      </c>
      <c r="N64" s="53">
        <v>15</v>
      </c>
      <c r="O64" s="53">
        <v>0</v>
      </c>
      <c r="P64" s="53">
        <v>15</v>
      </c>
      <c r="Q64" s="53">
        <v>29</v>
      </c>
      <c r="R64" s="53">
        <v>0</v>
      </c>
      <c r="S64" s="53">
        <v>29</v>
      </c>
    </row>
    <row r="65" spans="1:19" s="10" customFormat="1" x14ac:dyDescent="0.15">
      <c r="A65" s="53">
        <v>71</v>
      </c>
      <c r="B65" s="53" t="s">
        <v>120</v>
      </c>
      <c r="C65" s="53">
        <v>0</v>
      </c>
      <c r="D65" s="53"/>
      <c r="E65" s="53">
        <v>0</v>
      </c>
      <c r="F65" s="53"/>
      <c r="G65" s="53">
        <v>36</v>
      </c>
      <c r="H65" s="53">
        <v>0</v>
      </c>
      <c r="I65" s="53">
        <v>0</v>
      </c>
      <c r="J65" s="53">
        <v>36</v>
      </c>
      <c r="K65" s="53">
        <v>33</v>
      </c>
      <c r="L65" s="53">
        <v>0</v>
      </c>
      <c r="M65" s="53">
        <v>33</v>
      </c>
      <c r="N65" s="53">
        <v>29</v>
      </c>
      <c r="O65" s="53">
        <v>0</v>
      </c>
      <c r="P65" s="53">
        <v>29</v>
      </c>
      <c r="Q65" s="53">
        <v>62</v>
      </c>
      <c r="R65" s="53">
        <v>0</v>
      </c>
      <c r="S65" s="53">
        <v>62</v>
      </c>
    </row>
    <row r="66" spans="1:19" s="10" customFormat="1" x14ac:dyDescent="0.15">
      <c r="A66" s="53">
        <v>72</v>
      </c>
      <c r="B66" s="53" t="s">
        <v>121</v>
      </c>
      <c r="C66" s="53">
        <v>0</v>
      </c>
      <c r="D66" s="53"/>
      <c r="E66" s="53">
        <v>0</v>
      </c>
      <c r="F66" s="53"/>
      <c r="G66" s="53">
        <v>15</v>
      </c>
      <c r="H66" s="53">
        <v>0</v>
      </c>
      <c r="I66" s="53">
        <v>0</v>
      </c>
      <c r="J66" s="53">
        <v>15</v>
      </c>
      <c r="K66" s="53">
        <v>16</v>
      </c>
      <c r="L66" s="53">
        <v>0</v>
      </c>
      <c r="M66" s="53">
        <v>16</v>
      </c>
      <c r="N66" s="53">
        <v>18</v>
      </c>
      <c r="O66" s="53">
        <v>0</v>
      </c>
      <c r="P66" s="53">
        <v>18</v>
      </c>
      <c r="Q66" s="53">
        <v>34</v>
      </c>
      <c r="R66" s="53">
        <v>0</v>
      </c>
      <c r="S66" s="53">
        <v>34</v>
      </c>
    </row>
    <row r="67" spans="1:19" s="10" customFormat="1" x14ac:dyDescent="0.15">
      <c r="A67" s="53">
        <v>73</v>
      </c>
      <c r="B67" s="53" t="s">
        <v>122</v>
      </c>
      <c r="C67" s="53">
        <v>0</v>
      </c>
      <c r="D67" s="53"/>
      <c r="E67" s="53">
        <v>0</v>
      </c>
      <c r="F67" s="53"/>
      <c r="G67" s="53">
        <v>54</v>
      </c>
      <c r="H67" s="53">
        <v>0</v>
      </c>
      <c r="I67" s="53">
        <v>1</v>
      </c>
      <c r="J67" s="53">
        <v>55</v>
      </c>
      <c r="K67" s="53">
        <v>58</v>
      </c>
      <c r="L67" s="53">
        <v>1</v>
      </c>
      <c r="M67" s="53">
        <v>59</v>
      </c>
      <c r="N67" s="53">
        <v>60</v>
      </c>
      <c r="O67" s="53">
        <v>0</v>
      </c>
      <c r="P67" s="53">
        <v>60</v>
      </c>
      <c r="Q67" s="53">
        <v>118</v>
      </c>
      <c r="R67" s="53">
        <v>1</v>
      </c>
      <c r="S67" s="53">
        <v>119</v>
      </c>
    </row>
    <row r="68" spans="1:19" s="10" customFormat="1" x14ac:dyDescent="0.15">
      <c r="A68" s="53">
        <v>99</v>
      </c>
      <c r="B68" s="53" t="s">
        <v>124</v>
      </c>
      <c r="C68" s="53">
        <v>0</v>
      </c>
      <c r="D68" s="53"/>
      <c r="E68" s="53">
        <v>0</v>
      </c>
      <c r="F68" s="53"/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V1:AC1"/>
    <mergeCell ref="AB3:AC3"/>
    <mergeCell ref="AB4:AC4"/>
    <mergeCell ref="AB5:AC5"/>
    <mergeCell ref="AB6:AC6"/>
    <mergeCell ref="AB7:AC7"/>
    <mergeCell ref="AB8:AB11"/>
    <mergeCell ref="AB13:AC13"/>
  </mergeCells>
  <phoneticPr fontId="3"/>
  <pageMargins left="0.7" right="0.7" top="0.75" bottom="0.75" header="0.3" footer="0.3"/>
  <pageSetup paperSize="9" scale="81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FE0EE-357F-42F1-957C-5A089506FC6F}">
  <sheetPr>
    <pageSetUpPr fitToPage="1"/>
  </sheetPr>
  <dimension ref="A1:AN68"/>
  <sheetViews>
    <sheetView tabSelected="1" view="pageBreakPreview" topLeftCell="V1" zoomScaleNormal="55" zoomScaleSheetLayoutView="100" workbookViewId="0">
      <selection activeCell="AH12" sqref="AH12"/>
    </sheetView>
  </sheetViews>
  <sheetFormatPr defaultRowHeight="13.5" x14ac:dyDescent="0.15"/>
  <cols>
    <col min="1" max="11" width="9" style="1" hidden="1" customWidth="1"/>
    <col min="12" max="12" width="7.875" style="1" hidden="1" customWidth="1"/>
    <col min="13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  <c r="N1" s="53" t="s">
        <v>13</v>
      </c>
      <c r="O1" s="53" t="s">
        <v>14</v>
      </c>
      <c r="P1" s="53" t="s">
        <v>15</v>
      </c>
      <c r="Q1" s="53" t="s">
        <v>16</v>
      </c>
      <c r="R1" s="53" t="s">
        <v>17</v>
      </c>
      <c r="S1" s="53" t="s">
        <v>18</v>
      </c>
      <c r="V1" s="69" t="s">
        <v>141</v>
      </c>
      <c r="W1" s="70"/>
      <c r="X1" s="70"/>
      <c r="Y1" s="70"/>
      <c r="Z1" s="70"/>
      <c r="AA1" s="70"/>
      <c r="AB1" s="70"/>
      <c r="AC1" s="70"/>
    </row>
    <row r="2" spans="1:40" ht="17.25" customHeight="1" thickBot="1" x14ac:dyDescent="0.2">
      <c r="A2" s="53">
        <v>1</v>
      </c>
      <c r="B2" s="53" t="s">
        <v>19</v>
      </c>
      <c r="C2" s="53">
        <v>0</v>
      </c>
      <c r="D2" s="53"/>
      <c r="E2" s="53">
        <v>0</v>
      </c>
      <c r="F2" s="53"/>
      <c r="G2" s="53">
        <v>129</v>
      </c>
      <c r="H2" s="53">
        <v>3</v>
      </c>
      <c r="I2" s="53">
        <v>0</v>
      </c>
      <c r="J2" s="53">
        <v>132</v>
      </c>
      <c r="K2" s="53">
        <v>143</v>
      </c>
      <c r="L2" s="53">
        <v>4</v>
      </c>
      <c r="M2" s="53">
        <v>147</v>
      </c>
      <c r="N2" s="53">
        <v>169</v>
      </c>
      <c r="O2" s="53">
        <v>1</v>
      </c>
      <c r="P2" s="53">
        <v>170</v>
      </c>
      <c r="Q2" s="53">
        <v>312</v>
      </c>
      <c r="R2" s="53">
        <v>5</v>
      </c>
      <c r="S2" s="53">
        <v>317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53">
        <v>2</v>
      </c>
      <c r="B3" s="53" t="s">
        <v>20</v>
      </c>
      <c r="C3" s="53">
        <v>0</v>
      </c>
      <c r="D3" s="53"/>
      <c r="E3" s="53">
        <v>0</v>
      </c>
      <c r="F3" s="53"/>
      <c r="G3" s="53">
        <v>28</v>
      </c>
      <c r="H3" s="53">
        <v>0</v>
      </c>
      <c r="I3" s="53">
        <v>0</v>
      </c>
      <c r="J3" s="53">
        <v>28</v>
      </c>
      <c r="K3" s="53">
        <v>33</v>
      </c>
      <c r="L3" s="53">
        <v>0</v>
      </c>
      <c r="M3" s="53">
        <v>33</v>
      </c>
      <c r="N3" s="53">
        <v>41</v>
      </c>
      <c r="O3" s="53">
        <v>0</v>
      </c>
      <c r="P3" s="53">
        <v>41</v>
      </c>
      <c r="Q3" s="53">
        <v>74</v>
      </c>
      <c r="R3" s="53">
        <v>0</v>
      </c>
      <c r="S3" s="53">
        <v>74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71" t="s">
        <v>26</v>
      </c>
      <c r="AC3" s="7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53">
        <v>3</v>
      </c>
      <c r="B4" s="53" t="s">
        <v>28</v>
      </c>
      <c r="C4" s="53">
        <v>0</v>
      </c>
      <c r="D4" s="53"/>
      <c r="E4" s="53">
        <v>0</v>
      </c>
      <c r="F4" s="53"/>
      <c r="G4" s="53">
        <v>22</v>
      </c>
      <c r="H4" s="53">
        <v>0</v>
      </c>
      <c r="I4" s="53">
        <v>1</v>
      </c>
      <c r="J4" s="53">
        <v>23</v>
      </c>
      <c r="K4" s="53">
        <v>24</v>
      </c>
      <c r="L4" s="53">
        <v>0</v>
      </c>
      <c r="M4" s="53">
        <v>24</v>
      </c>
      <c r="N4" s="53">
        <v>21</v>
      </c>
      <c r="O4" s="53">
        <v>1</v>
      </c>
      <c r="P4" s="53">
        <v>22</v>
      </c>
      <c r="Q4" s="53">
        <v>45</v>
      </c>
      <c r="R4" s="53">
        <v>1</v>
      </c>
      <c r="S4" s="53">
        <v>46</v>
      </c>
      <c r="V4" s="44" t="s">
        <v>19</v>
      </c>
      <c r="W4" s="19">
        <f t="shared" ref="W4:W21" si="0">VLOOKUP($A2,$A$2:$S$67,10,FALSE)</f>
        <v>132</v>
      </c>
      <c r="X4" s="19">
        <f t="shared" ref="X4:X21" si="1">VLOOKUP($A2,$A$2:$S$67,13,FALSE)</f>
        <v>147</v>
      </c>
      <c r="Y4" s="19">
        <f t="shared" ref="Y4:Y21" si="2">VLOOKUP($A2,$A$2:$S$67,16,FALSE)</f>
        <v>170</v>
      </c>
      <c r="Z4" s="19">
        <f t="shared" ref="Z4:Z52" si="3">Y4+X4</f>
        <v>317</v>
      </c>
      <c r="AA4" s="16"/>
      <c r="AB4" s="73" t="s">
        <v>29</v>
      </c>
      <c r="AC4" s="61"/>
      <c r="AD4" s="4" t="s">
        <v>41</v>
      </c>
      <c r="AE4" s="19">
        <f>SUM(K2:K67)</f>
        <v>13930</v>
      </c>
      <c r="AF4" s="19">
        <f>SUM(N2:N67)</f>
        <v>15243</v>
      </c>
      <c r="AG4" s="20">
        <f>AE4+AF4</f>
        <v>29173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53">
        <v>4</v>
      </c>
      <c r="B5" s="53" t="s">
        <v>30</v>
      </c>
      <c r="C5" s="53">
        <v>0</v>
      </c>
      <c r="D5" s="53"/>
      <c r="E5" s="53">
        <v>0</v>
      </c>
      <c r="F5" s="53"/>
      <c r="G5" s="53">
        <v>59</v>
      </c>
      <c r="H5" s="53">
        <v>0</v>
      </c>
      <c r="I5" s="53">
        <v>1</v>
      </c>
      <c r="J5" s="53">
        <v>60</v>
      </c>
      <c r="K5" s="53">
        <v>49</v>
      </c>
      <c r="L5" s="53">
        <v>0</v>
      </c>
      <c r="M5" s="53">
        <v>49</v>
      </c>
      <c r="N5" s="53">
        <v>64</v>
      </c>
      <c r="O5" s="53">
        <v>1</v>
      </c>
      <c r="P5" s="53">
        <v>65</v>
      </c>
      <c r="Q5" s="53">
        <v>113</v>
      </c>
      <c r="R5" s="53">
        <v>1</v>
      </c>
      <c r="S5" s="53">
        <v>114</v>
      </c>
      <c r="V5" s="44" t="s">
        <v>20</v>
      </c>
      <c r="W5" s="19">
        <f t="shared" si="0"/>
        <v>28</v>
      </c>
      <c r="X5" s="19">
        <f t="shared" si="1"/>
        <v>33</v>
      </c>
      <c r="Y5" s="19">
        <f t="shared" si="2"/>
        <v>41</v>
      </c>
      <c r="Z5" s="19">
        <f t="shared" si="3"/>
        <v>74</v>
      </c>
      <c r="AA5" s="16"/>
      <c r="AB5" s="73" t="s">
        <v>31</v>
      </c>
      <c r="AC5" s="61"/>
      <c r="AD5" s="4" t="s">
        <v>41</v>
      </c>
      <c r="AE5" s="19">
        <f>SUM(L2:L67)</f>
        <v>99</v>
      </c>
      <c r="AF5" s="19">
        <f>SUM(O2:O67)</f>
        <v>122</v>
      </c>
      <c r="AG5" s="20">
        <f>AE5+AF5</f>
        <v>221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53">
        <v>5</v>
      </c>
      <c r="B6" s="53" t="s">
        <v>32</v>
      </c>
      <c r="C6" s="53">
        <v>0</v>
      </c>
      <c r="D6" s="53"/>
      <c r="E6" s="53">
        <v>0</v>
      </c>
      <c r="F6" s="53"/>
      <c r="G6" s="53">
        <v>37</v>
      </c>
      <c r="H6" s="53">
        <v>0</v>
      </c>
      <c r="I6" s="53">
        <v>0</v>
      </c>
      <c r="J6" s="53">
        <v>37</v>
      </c>
      <c r="K6" s="53">
        <v>33</v>
      </c>
      <c r="L6" s="53">
        <v>0</v>
      </c>
      <c r="M6" s="53">
        <v>33</v>
      </c>
      <c r="N6" s="53">
        <v>35</v>
      </c>
      <c r="O6" s="53">
        <v>0</v>
      </c>
      <c r="P6" s="53">
        <v>35</v>
      </c>
      <c r="Q6" s="53">
        <v>68</v>
      </c>
      <c r="R6" s="53">
        <v>0</v>
      </c>
      <c r="S6" s="53">
        <v>68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74" t="s">
        <v>33</v>
      </c>
      <c r="AC6" s="75"/>
      <c r="AD6" s="21">
        <f>SUM(J2:J67)</f>
        <v>12551</v>
      </c>
      <c r="AE6" s="21">
        <f>SUM(AE4:AE5)</f>
        <v>14029</v>
      </c>
      <c r="AF6" s="19">
        <f>SUM(AF4:AF5)</f>
        <v>15365</v>
      </c>
      <c r="AG6" s="22">
        <f>SUM(AG4:AG5)</f>
        <v>29394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53">
        <v>6</v>
      </c>
      <c r="B7" s="53" t="s">
        <v>34</v>
      </c>
      <c r="C7" s="53">
        <v>0</v>
      </c>
      <c r="D7" s="53"/>
      <c r="E7" s="53">
        <v>0</v>
      </c>
      <c r="F7" s="53"/>
      <c r="G7" s="53">
        <v>64</v>
      </c>
      <c r="H7" s="53">
        <v>0</v>
      </c>
      <c r="I7" s="53">
        <v>0</v>
      </c>
      <c r="J7" s="53">
        <v>64</v>
      </c>
      <c r="K7" s="53">
        <v>69</v>
      </c>
      <c r="L7" s="53">
        <v>0</v>
      </c>
      <c r="M7" s="53">
        <v>69</v>
      </c>
      <c r="N7" s="53">
        <v>79</v>
      </c>
      <c r="O7" s="53">
        <v>0</v>
      </c>
      <c r="P7" s="53">
        <v>79</v>
      </c>
      <c r="Q7" s="53">
        <v>148</v>
      </c>
      <c r="R7" s="53">
        <v>0</v>
      </c>
      <c r="S7" s="53">
        <v>148</v>
      </c>
      <c r="V7" s="44" t="s">
        <v>30</v>
      </c>
      <c r="W7" s="19">
        <f t="shared" si="0"/>
        <v>60</v>
      </c>
      <c r="X7" s="19">
        <f t="shared" si="1"/>
        <v>49</v>
      </c>
      <c r="Y7" s="19">
        <f t="shared" si="2"/>
        <v>65</v>
      </c>
      <c r="Z7" s="19">
        <f t="shared" si="3"/>
        <v>114</v>
      </c>
      <c r="AA7" s="16"/>
      <c r="AB7" s="64" t="s">
        <v>35</v>
      </c>
      <c r="AC7" s="65"/>
      <c r="AD7" s="23">
        <f>AD8-AD10-AD11</f>
        <v>-9</v>
      </c>
      <c r="AE7" s="23">
        <f>AE8+AE9-AE10-AE11</f>
        <v>-61</v>
      </c>
      <c r="AF7" s="23">
        <f>AF8+AF9-AF10-AF11</f>
        <v>-55</v>
      </c>
      <c r="AG7" s="23">
        <f>AG8+AG9-AG10-AG11</f>
        <v>-116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53">
        <v>7</v>
      </c>
      <c r="B8" s="53" t="s">
        <v>36</v>
      </c>
      <c r="C8" s="53">
        <v>0</v>
      </c>
      <c r="D8" s="53"/>
      <c r="E8" s="53">
        <v>0</v>
      </c>
      <c r="F8" s="53"/>
      <c r="G8" s="53">
        <v>38</v>
      </c>
      <c r="H8" s="53">
        <v>0</v>
      </c>
      <c r="I8" s="53">
        <v>0</v>
      </c>
      <c r="J8" s="53">
        <v>38</v>
      </c>
      <c r="K8" s="53">
        <v>35</v>
      </c>
      <c r="L8" s="53">
        <v>0</v>
      </c>
      <c r="M8" s="53">
        <v>35</v>
      </c>
      <c r="N8" s="53">
        <v>39</v>
      </c>
      <c r="O8" s="53">
        <v>0</v>
      </c>
      <c r="P8" s="53">
        <v>39</v>
      </c>
      <c r="Q8" s="53">
        <v>74</v>
      </c>
      <c r="R8" s="53">
        <v>0</v>
      </c>
      <c r="S8" s="53">
        <v>74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35</v>
      </c>
      <c r="Z8" s="19">
        <f t="shared" si="3"/>
        <v>68</v>
      </c>
      <c r="AA8" s="16"/>
      <c r="AB8" s="66" t="s">
        <v>37</v>
      </c>
      <c r="AC8" s="8" t="s">
        <v>38</v>
      </c>
      <c r="AD8" s="5">
        <v>48</v>
      </c>
      <c r="AE8" s="5">
        <v>48</v>
      </c>
      <c r="AF8" s="5">
        <v>48</v>
      </c>
      <c r="AG8" s="5">
        <f t="shared" ref="AG8:AG11" si="4">SUM(AE8:AF8)</f>
        <v>96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53">
        <v>8</v>
      </c>
      <c r="B9" s="53" t="s">
        <v>39</v>
      </c>
      <c r="C9" s="53">
        <v>0</v>
      </c>
      <c r="D9" s="53"/>
      <c r="E9" s="53">
        <v>0</v>
      </c>
      <c r="F9" s="53"/>
      <c r="G9" s="53">
        <v>47</v>
      </c>
      <c r="H9" s="53">
        <v>1</v>
      </c>
      <c r="I9" s="53">
        <v>1</v>
      </c>
      <c r="J9" s="53">
        <v>49</v>
      </c>
      <c r="K9" s="53">
        <v>47</v>
      </c>
      <c r="L9" s="53">
        <v>1</v>
      </c>
      <c r="M9" s="53">
        <v>48</v>
      </c>
      <c r="N9" s="53">
        <v>44</v>
      </c>
      <c r="O9" s="53">
        <v>1</v>
      </c>
      <c r="P9" s="53">
        <v>45</v>
      </c>
      <c r="Q9" s="53">
        <v>91</v>
      </c>
      <c r="R9" s="53">
        <v>2</v>
      </c>
      <c r="S9" s="53">
        <v>93</v>
      </c>
      <c r="V9" s="44" t="s">
        <v>34</v>
      </c>
      <c r="W9" s="19">
        <f t="shared" si="0"/>
        <v>64</v>
      </c>
      <c r="X9" s="19">
        <f t="shared" si="1"/>
        <v>69</v>
      </c>
      <c r="Y9" s="19">
        <f t="shared" si="2"/>
        <v>79</v>
      </c>
      <c r="Z9" s="19">
        <f t="shared" si="3"/>
        <v>148</v>
      </c>
      <c r="AA9" s="16"/>
      <c r="AB9" s="67"/>
      <c r="AC9" s="6" t="s">
        <v>40</v>
      </c>
      <c r="AD9" s="6" t="s">
        <v>41</v>
      </c>
      <c r="AE9" s="7">
        <v>3</v>
      </c>
      <c r="AF9" s="7">
        <v>3</v>
      </c>
      <c r="AG9" s="7">
        <f t="shared" si="4"/>
        <v>6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53">
        <v>9</v>
      </c>
      <c r="B10" s="53" t="s">
        <v>42</v>
      </c>
      <c r="C10" s="53">
        <v>0</v>
      </c>
      <c r="D10" s="53"/>
      <c r="E10" s="53">
        <v>0</v>
      </c>
      <c r="F10" s="53"/>
      <c r="G10" s="53">
        <v>119</v>
      </c>
      <c r="H10" s="53">
        <v>0</v>
      </c>
      <c r="I10" s="53">
        <v>1</v>
      </c>
      <c r="J10" s="53">
        <v>120</v>
      </c>
      <c r="K10" s="53">
        <v>125</v>
      </c>
      <c r="L10" s="53">
        <v>0</v>
      </c>
      <c r="M10" s="53">
        <v>125</v>
      </c>
      <c r="N10" s="53">
        <v>135</v>
      </c>
      <c r="O10" s="53">
        <v>1</v>
      </c>
      <c r="P10" s="53">
        <v>136</v>
      </c>
      <c r="Q10" s="53">
        <v>260</v>
      </c>
      <c r="R10" s="53">
        <v>1</v>
      </c>
      <c r="S10" s="53">
        <v>261</v>
      </c>
      <c r="V10" s="44" t="s">
        <v>36</v>
      </c>
      <c r="W10" s="19">
        <f t="shared" si="0"/>
        <v>38</v>
      </c>
      <c r="X10" s="19">
        <f t="shared" si="1"/>
        <v>35</v>
      </c>
      <c r="Y10" s="19">
        <f t="shared" si="2"/>
        <v>39</v>
      </c>
      <c r="Z10" s="19">
        <f t="shared" si="3"/>
        <v>74</v>
      </c>
      <c r="AA10" s="16"/>
      <c r="AB10" s="67"/>
      <c r="AC10" s="8" t="s">
        <v>43</v>
      </c>
      <c r="AD10" s="5">
        <v>44</v>
      </c>
      <c r="AE10" s="5">
        <v>98</v>
      </c>
      <c r="AF10" s="5">
        <v>92</v>
      </c>
      <c r="AG10" s="5">
        <f>SUM(AE10:AF10)</f>
        <v>190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53">
        <v>10</v>
      </c>
      <c r="B11" s="53" t="s">
        <v>44</v>
      </c>
      <c r="C11" s="53">
        <v>0</v>
      </c>
      <c r="D11" s="53"/>
      <c r="E11" s="53">
        <v>0</v>
      </c>
      <c r="F11" s="53"/>
      <c r="G11" s="53">
        <v>93</v>
      </c>
      <c r="H11" s="53">
        <v>3</v>
      </c>
      <c r="I11" s="53">
        <v>0</v>
      </c>
      <c r="J11" s="53">
        <v>96</v>
      </c>
      <c r="K11" s="53">
        <v>85</v>
      </c>
      <c r="L11" s="53">
        <v>2</v>
      </c>
      <c r="M11" s="53">
        <v>87</v>
      </c>
      <c r="N11" s="53">
        <v>91</v>
      </c>
      <c r="O11" s="53">
        <v>1</v>
      </c>
      <c r="P11" s="53">
        <v>92</v>
      </c>
      <c r="Q11" s="53">
        <v>176</v>
      </c>
      <c r="R11" s="53">
        <v>3</v>
      </c>
      <c r="S11" s="53">
        <v>179</v>
      </c>
      <c r="V11" s="44" t="s">
        <v>39</v>
      </c>
      <c r="W11" s="19">
        <f t="shared" si="0"/>
        <v>49</v>
      </c>
      <c r="X11" s="19">
        <f t="shared" si="1"/>
        <v>48</v>
      </c>
      <c r="Y11" s="19">
        <f t="shared" si="2"/>
        <v>45</v>
      </c>
      <c r="Z11" s="19">
        <f t="shared" si="3"/>
        <v>93</v>
      </c>
      <c r="AA11" s="16"/>
      <c r="AB11" s="68"/>
      <c r="AC11" s="9" t="s">
        <v>45</v>
      </c>
      <c r="AD11" s="3">
        <v>13</v>
      </c>
      <c r="AE11" s="3">
        <v>14</v>
      </c>
      <c r="AF11" s="3">
        <v>14</v>
      </c>
      <c r="AG11" s="5">
        <f t="shared" si="4"/>
        <v>28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53">
        <v>11</v>
      </c>
      <c r="B12" s="53" t="s">
        <v>46</v>
      </c>
      <c r="C12" s="53">
        <v>0</v>
      </c>
      <c r="D12" s="53"/>
      <c r="E12" s="53">
        <v>0</v>
      </c>
      <c r="F12" s="53"/>
      <c r="G12" s="53">
        <v>50</v>
      </c>
      <c r="H12" s="53">
        <v>0</v>
      </c>
      <c r="I12" s="53">
        <v>0</v>
      </c>
      <c r="J12" s="53">
        <v>50</v>
      </c>
      <c r="K12" s="53">
        <v>56</v>
      </c>
      <c r="L12" s="53">
        <v>0</v>
      </c>
      <c r="M12" s="53">
        <v>56</v>
      </c>
      <c r="N12" s="53">
        <v>59</v>
      </c>
      <c r="O12" s="53">
        <v>0</v>
      </c>
      <c r="P12" s="53">
        <v>59</v>
      </c>
      <c r="Q12" s="53">
        <v>115</v>
      </c>
      <c r="R12" s="53">
        <v>0</v>
      </c>
      <c r="S12" s="53">
        <v>115</v>
      </c>
      <c r="V12" s="44" t="s">
        <v>42</v>
      </c>
      <c r="W12" s="19">
        <f t="shared" si="0"/>
        <v>120</v>
      </c>
      <c r="X12" s="19">
        <f t="shared" si="1"/>
        <v>125</v>
      </c>
      <c r="Y12" s="19">
        <f t="shared" si="2"/>
        <v>136</v>
      </c>
      <c r="Z12" s="19">
        <f t="shared" si="3"/>
        <v>261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53">
        <v>12</v>
      </c>
      <c r="B13" s="53" t="s">
        <v>47</v>
      </c>
      <c r="C13" s="53">
        <v>0</v>
      </c>
      <c r="D13" s="53"/>
      <c r="E13" s="53">
        <v>0</v>
      </c>
      <c r="F13" s="53"/>
      <c r="G13" s="53">
        <v>107</v>
      </c>
      <c r="H13" s="53">
        <v>1</v>
      </c>
      <c r="I13" s="53">
        <v>1</v>
      </c>
      <c r="J13" s="53">
        <v>109</v>
      </c>
      <c r="K13" s="53">
        <v>117</v>
      </c>
      <c r="L13" s="53">
        <v>2</v>
      </c>
      <c r="M13" s="53">
        <v>119</v>
      </c>
      <c r="N13" s="53">
        <v>122</v>
      </c>
      <c r="O13" s="53">
        <v>2</v>
      </c>
      <c r="P13" s="53">
        <v>124</v>
      </c>
      <c r="Q13" s="53">
        <v>239</v>
      </c>
      <c r="R13" s="53">
        <v>4</v>
      </c>
      <c r="S13" s="53">
        <v>243</v>
      </c>
      <c r="V13" s="44" t="s">
        <v>44</v>
      </c>
      <c r="W13" s="19">
        <f t="shared" si="0"/>
        <v>96</v>
      </c>
      <c r="X13" s="19">
        <f t="shared" si="1"/>
        <v>87</v>
      </c>
      <c r="Y13" s="19">
        <f t="shared" si="2"/>
        <v>92</v>
      </c>
      <c r="Z13" s="19">
        <f t="shared" si="3"/>
        <v>179</v>
      </c>
      <c r="AA13" s="28"/>
      <c r="AB13" s="58" t="s">
        <v>125</v>
      </c>
      <c r="AC13" s="61"/>
      <c r="AD13" s="58"/>
      <c r="AE13" s="60"/>
      <c r="AF13" s="60"/>
      <c r="AG13" s="61"/>
    </row>
    <row r="14" spans="1:40" ht="17.25" customHeight="1" x14ac:dyDescent="0.15">
      <c r="A14" s="53">
        <v>13</v>
      </c>
      <c r="B14" s="53" t="s">
        <v>48</v>
      </c>
      <c r="C14" s="53">
        <v>0</v>
      </c>
      <c r="D14" s="53"/>
      <c r="E14" s="53">
        <v>0</v>
      </c>
      <c r="F14" s="53"/>
      <c r="G14" s="53">
        <v>12</v>
      </c>
      <c r="H14" s="53">
        <v>0</v>
      </c>
      <c r="I14" s="53">
        <v>0</v>
      </c>
      <c r="J14" s="53">
        <v>12</v>
      </c>
      <c r="K14" s="53">
        <v>10</v>
      </c>
      <c r="L14" s="53">
        <v>0</v>
      </c>
      <c r="M14" s="53">
        <v>10</v>
      </c>
      <c r="N14" s="53">
        <v>14</v>
      </c>
      <c r="O14" s="53">
        <v>0</v>
      </c>
      <c r="P14" s="53">
        <v>14</v>
      </c>
      <c r="Q14" s="53">
        <v>24</v>
      </c>
      <c r="R14" s="53">
        <v>0</v>
      </c>
      <c r="S14" s="53">
        <v>24</v>
      </c>
      <c r="V14" s="44" t="s">
        <v>46</v>
      </c>
      <c r="W14" s="19">
        <f t="shared" si="0"/>
        <v>50</v>
      </c>
      <c r="X14" s="19">
        <f t="shared" si="1"/>
        <v>56</v>
      </c>
      <c r="Y14" s="19">
        <f t="shared" si="2"/>
        <v>59</v>
      </c>
      <c r="Z14" s="19">
        <f t="shared" si="3"/>
        <v>115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53">
        <v>14</v>
      </c>
      <c r="B15" s="53" t="s">
        <v>49</v>
      </c>
      <c r="C15" s="53">
        <v>0</v>
      </c>
      <c r="D15" s="53"/>
      <c r="E15" s="53">
        <v>0</v>
      </c>
      <c r="F15" s="53"/>
      <c r="G15" s="53">
        <v>32</v>
      </c>
      <c r="H15" s="53">
        <v>0</v>
      </c>
      <c r="I15" s="53">
        <v>0</v>
      </c>
      <c r="J15" s="53">
        <v>32</v>
      </c>
      <c r="K15" s="53">
        <v>31</v>
      </c>
      <c r="L15" s="53">
        <v>0</v>
      </c>
      <c r="M15" s="53">
        <v>31</v>
      </c>
      <c r="N15" s="53">
        <v>36</v>
      </c>
      <c r="O15" s="53">
        <v>0</v>
      </c>
      <c r="P15" s="53">
        <v>36</v>
      </c>
      <c r="Q15" s="53">
        <v>67</v>
      </c>
      <c r="R15" s="53">
        <v>0</v>
      </c>
      <c r="S15" s="53">
        <v>67</v>
      </c>
      <c r="V15" s="44" t="s">
        <v>47</v>
      </c>
      <c r="W15" s="19">
        <f t="shared" si="0"/>
        <v>109</v>
      </c>
      <c r="X15" s="19">
        <f t="shared" si="1"/>
        <v>119</v>
      </c>
      <c r="Y15" s="19">
        <f t="shared" si="2"/>
        <v>124</v>
      </c>
      <c r="Z15" s="19">
        <f t="shared" si="3"/>
        <v>243</v>
      </c>
      <c r="AA15" s="28"/>
      <c r="AB15" s="62" t="s">
        <v>60</v>
      </c>
      <c r="AC15" s="63"/>
      <c r="AD15" s="31">
        <f>VLOOKUP($A22,$A$2:$S$67,10,FALSE)+AD16</f>
        <v>813</v>
      </c>
      <c r="AE15" s="31">
        <f>VLOOKUP($A22,$A$2:$S$67,13,FALSE)+AE16</f>
        <v>848</v>
      </c>
      <c r="AF15" s="31">
        <f>VLOOKUP($A22,$A$2:$S$67,16,FALSE)+AF16</f>
        <v>943</v>
      </c>
      <c r="AG15" s="31">
        <f t="shared" ref="AG15:AG23" si="5">AE15+AF15</f>
        <v>1791</v>
      </c>
      <c r="AI15" s="15"/>
    </row>
    <row r="16" spans="1:40" ht="17.25" customHeight="1" x14ac:dyDescent="0.15">
      <c r="A16" s="53">
        <v>15</v>
      </c>
      <c r="B16" s="53" t="s">
        <v>50</v>
      </c>
      <c r="C16" s="53">
        <v>0</v>
      </c>
      <c r="D16" s="53"/>
      <c r="E16" s="53">
        <v>0</v>
      </c>
      <c r="F16" s="53"/>
      <c r="G16" s="53">
        <v>31</v>
      </c>
      <c r="H16" s="53">
        <v>0</v>
      </c>
      <c r="I16" s="53">
        <v>0</v>
      </c>
      <c r="J16" s="53">
        <v>31</v>
      </c>
      <c r="K16" s="53">
        <v>26</v>
      </c>
      <c r="L16" s="53">
        <v>0</v>
      </c>
      <c r="M16" s="53">
        <v>26</v>
      </c>
      <c r="N16" s="53">
        <v>34</v>
      </c>
      <c r="O16" s="53">
        <v>0</v>
      </c>
      <c r="P16" s="53">
        <v>34</v>
      </c>
      <c r="Q16" s="53">
        <v>60</v>
      </c>
      <c r="R16" s="53">
        <v>0</v>
      </c>
      <c r="S16" s="53">
        <v>60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14</v>
      </c>
      <c r="Z16" s="19">
        <f t="shared" si="3"/>
        <v>24</v>
      </c>
      <c r="AA16" s="28"/>
      <c r="AB16" s="32" t="s">
        <v>126</v>
      </c>
      <c r="AC16" s="33" t="s">
        <v>127</v>
      </c>
      <c r="AD16" s="34">
        <f>VLOOKUP($A36,$A$2:$S$67,10,FALSE)</f>
        <v>662</v>
      </c>
      <c r="AE16" s="34">
        <f>VLOOKUP($A36,$A$2:$S$67,13,FALSE)</f>
        <v>698</v>
      </c>
      <c r="AF16" s="35">
        <f>VLOOKUP($A36,$A$2:$S$67,16,FALSE)</f>
        <v>783</v>
      </c>
      <c r="AG16" s="36">
        <f t="shared" si="5"/>
        <v>1481</v>
      </c>
    </row>
    <row r="17" spans="1:35" ht="17.25" customHeight="1" x14ac:dyDescent="0.15">
      <c r="A17" s="53">
        <v>16</v>
      </c>
      <c r="B17" s="53" t="s">
        <v>51</v>
      </c>
      <c r="C17" s="53">
        <v>0</v>
      </c>
      <c r="D17" s="53"/>
      <c r="E17" s="53">
        <v>0</v>
      </c>
      <c r="F17" s="53"/>
      <c r="G17" s="53">
        <v>40</v>
      </c>
      <c r="H17" s="53">
        <v>0</v>
      </c>
      <c r="I17" s="53">
        <v>0</v>
      </c>
      <c r="J17" s="53">
        <v>40</v>
      </c>
      <c r="K17" s="53">
        <v>41</v>
      </c>
      <c r="L17" s="53">
        <v>0</v>
      </c>
      <c r="M17" s="53">
        <v>41</v>
      </c>
      <c r="N17" s="53">
        <v>39</v>
      </c>
      <c r="O17" s="53">
        <v>0</v>
      </c>
      <c r="P17" s="53">
        <v>39</v>
      </c>
      <c r="Q17" s="53">
        <v>80</v>
      </c>
      <c r="R17" s="53">
        <v>0</v>
      </c>
      <c r="S17" s="53">
        <v>80</v>
      </c>
      <c r="V17" s="44" t="s">
        <v>49</v>
      </c>
      <c r="W17" s="19">
        <f t="shared" si="0"/>
        <v>32</v>
      </c>
      <c r="X17" s="19">
        <f t="shared" si="1"/>
        <v>31</v>
      </c>
      <c r="Y17" s="19">
        <f t="shared" si="2"/>
        <v>36</v>
      </c>
      <c r="Z17" s="19">
        <f t="shared" si="3"/>
        <v>67</v>
      </c>
      <c r="AA17" s="28"/>
      <c r="AB17" s="58" t="s">
        <v>63</v>
      </c>
      <c r="AC17" s="61"/>
      <c r="AD17" s="24">
        <f t="shared" ref="AD17:AD23" si="6">VLOOKUP($A23,$A$2:$S$67,10,FALSE)</f>
        <v>227</v>
      </c>
      <c r="AE17" s="24">
        <f t="shared" ref="AE17:AE23" si="7">VLOOKUP($A23,$A$2:$S$67,13,FALSE)</f>
        <v>187</v>
      </c>
      <c r="AF17" s="24">
        <f t="shared" ref="AF17:AF23" si="8">VLOOKUP($A23,$A$2:$S$67,16,FALSE)</f>
        <v>260</v>
      </c>
      <c r="AG17" s="19">
        <f t="shared" si="5"/>
        <v>447</v>
      </c>
    </row>
    <row r="18" spans="1:35" ht="17.25" customHeight="1" x14ac:dyDescent="0.15">
      <c r="A18" s="53">
        <v>17</v>
      </c>
      <c r="B18" s="53" t="s">
        <v>52</v>
      </c>
      <c r="C18" s="53">
        <v>0</v>
      </c>
      <c r="D18" s="53"/>
      <c r="E18" s="53">
        <v>0</v>
      </c>
      <c r="F18" s="53"/>
      <c r="G18" s="53">
        <v>286</v>
      </c>
      <c r="H18" s="53">
        <v>2</v>
      </c>
      <c r="I18" s="53">
        <v>1</v>
      </c>
      <c r="J18" s="53">
        <v>289</v>
      </c>
      <c r="K18" s="53">
        <v>278</v>
      </c>
      <c r="L18" s="53">
        <v>3</v>
      </c>
      <c r="M18" s="53">
        <v>281</v>
      </c>
      <c r="N18" s="53">
        <v>309</v>
      </c>
      <c r="O18" s="53">
        <v>2</v>
      </c>
      <c r="P18" s="53">
        <v>311</v>
      </c>
      <c r="Q18" s="53">
        <v>587</v>
      </c>
      <c r="R18" s="53">
        <v>5</v>
      </c>
      <c r="S18" s="53">
        <v>592</v>
      </c>
      <c r="V18" s="44" t="s">
        <v>50</v>
      </c>
      <c r="W18" s="19">
        <f t="shared" si="0"/>
        <v>31</v>
      </c>
      <c r="X18" s="19">
        <f t="shared" si="1"/>
        <v>26</v>
      </c>
      <c r="Y18" s="19">
        <f t="shared" si="2"/>
        <v>34</v>
      </c>
      <c r="Z18" s="19">
        <f t="shared" si="3"/>
        <v>60</v>
      </c>
      <c r="AA18" s="28"/>
      <c r="AB18" s="58" t="s">
        <v>53</v>
      </c>
      <c r="AC18" s="61"/>
      <c r="AD18" s="24">
        <f t="shared" si="6"/>
        <v>458</v>
      </c>
      <c r="AE18" s="24">
        <f t="shared" si="7"/>
        <v>442</v>
      </c>
      <c r="AF18" s="24">
        <f t="shared" si="8"/>
        <v>514</v>
      </c>
      <c r="AG18" s="19">
        <f t="shared" si="5"/>
        <v>956</v>
      </c>
      <c r="AI18" s="15"/>
    </row>
    <row r="19" spans="1:35" ht="17.25" customHeight="1" x14ac:dyDescent="0.15">
      <c r="A19" s="53">
        <v>18</v>
      </c>
      <c r="B19" s="53" t="s">
        <v>54</v>
      </c>
      <c r="C19" s="53">
        <v>0</v>
      </c>
      <c r="D19" s="53"/>
      <c r="E19" s="53">
        <v>0</v>
      </c>
      <c r="F19" s="53"/>
      <c r="G19" s="53">
        <v>175</v>
      </c>
      <c r="H19" s="53">
        <v>0</v>
      </c>
      <c r="I19" s="53">
        <v>0</v>
      </c>
      <c r="J19" s="53">
        <v>175</v>
      </c>
      <c r="K19" s="53">
        <v>157</v>
      </c>
      <c r="L19" s="53">
        <v>0</v>
      </c>
      <c r="M19" s="53">
        <v>157</v>
      </c>
      <c r="N19" s="53">
        <v>191</v>
      </c>
      <c r="O19" s="53">
        <v>0</v>
      </c>
      <c r="P19" s="53">
        <v>191</v>
      </c>
      <c r="Q19" s="53">
        <v>348</v>
      </c>
      <c r="R19" s="53">
        <v>0</v>
      </c>
      <c r="S19" s="53">
        <v>348</v>
      </c>
      <c r="V19" s="44" t="s">
        <v>51</v>
      </c>
      <c r="W19" s="19">
        <f t="shared" si="0"/>
        <v>40</v>
      </c>
      <c r="X19" s="19">
        <f t="shared" si="1"/>
        <v>41</v>
      </c>
      <c r="Y19" s="19">
        <f t="shared" si="2"/>
        <v>39</v>
      </c>
      <c r="Z19" s="19">
        <f t="shared" si="3"/>
        <v>80</v>
      </c>
      <c r="AA19" s="28"/>
      <c r="AB19" s="58" t="s">
        <v>68</v>
      </c>
      <c r="AC19" s="61"/>
      <c r="AD19" s="24">
        <f t="shared" si="6"/>
        <v>266</v>
      </c>
      <c r="AE19" s="24">
        <f t="shared" si="7"/>
        <v>131</v>
      </c>
      <c r="AF19" s="24">
        <f t="shared" si="8"/>
        <v>257</v>
      </c>
      <c r="AG19" s="19">
        <f t="shared" si="5"/>
        <v>388</v>
      </c>
      <c r="AI19" s="15"/>
    </row>
    <row r="20" spans="1:35" ht="17.25" customHeight="1" x14ac:dyDescent="0.15">
      <c r="A20" s="53">
        <v>19</v>
      </c>
      <c r="B20" s="53" t="s">
        <v>55</v>
      </c>
      <c r="C20" s="53">
        <v>0</v>
      </c>
      <c r="D20" s="53"/>
      <c r="E20" s="53">
        <v>0</v>
      </c>
      <c r="F20" s="53"/>
      <c r="G20" s="53">
        <v>84</v>
      </c>
      <c r="H20" s="53">
        <v>1</v>
      </c>
      <c r="I20" s="53">
        <v>0</v>
      </c>
      <c r="J20" s="53">
        <v>85</v>
      </c>
      <c r="K20" s="53">
        <v>77</v>
      </c>
      <c r="L20" s="53">
        <v>0</v>
      </c>
      <c r="M20" s="53">
        <v>77</v>
      </c>
      <c r="N20" s="53">
        <v>74</v>
      </c>
      <c r="O20" s="53">
        <v>1</v>
      </c>
      <c r="P20" s="53">
        <v>75</v>
      </c>
      <c r="Q20" s="53">
        <v>151</v>
      </c>
      <c r="R20" s="53">
        <v>1</v>
      </c>
      <c r="S20" s="53">
        <v>152</v>
      </c>
      <c r="V20" s="44" t="s">
        <v>56</v>
      </c>
      <c r="W20" s="19">
        <f t="shared" si="0"/>
        <v>289</v>
      </c>
      <c r="X20" s="19">
        <f t="shared" si="1"/>
        <v>281</v>
      </c>
      <c r="Y20" s="19">
        <f t="shared" si="2"/>
        <v>311</v>
      </c>
      <c r="Z20" s="19">
        <f t="shared" si="3"/>
        <v>592</v>
      </c>
      <c r="AA20" s="28"/>
      <c r="AB20" s="58" t="s">
        <v>57</v>
      </c>
      <c r="AC20" s="61"/>
      <c r="AD20" s="24">
        <f t="shared" si="6"/>
        <v>499</v>
      </c>
      <c r="AE20" s="24">
        <f t="shared" si="7"/>
        <v>478</v>
      </c>
      <c r="AF20" s="24">
        <f t="shared" si="8"/>
        <v>549</v>
      </c>
      <c r="AG20" s="19">
        <f t="shared" si="5"/>
        <v>1027</v>
      </c>
    </row>
    <row r="21" spans="1:35" ht="17.25" customHeight="1" x14ac:dyDescent="0.15">
      <c r="A21" s="53">
        <v>21</v>
      </c>
      <c r="B21" s="53" t="s">
        <v>58</v>
      </c>
      <c r="C21" s="53">
        <v>0</v>
      </c>
      <c r="D21" s="53"/>
      <c r="E21" s="53">
        <v>0</v>
      </c>
      <c r="F21" s="53"/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V21" s="44" t="s">
        <v>54</v>
      </c>
      <c r="W21" s="19">
        <f t="shared" si="0"/>
        <v>175</v>
      </c>
      <c r="X21" s="19">
        <f t="shared" si="1"/>
        <v>157</v>
      </c>
      <c r="Y21" s="19">
        <f t="shared" si="2"/>
        <v>191</v>
      </c>
      <c r="Z21" s="19">
        <f t="shared" si="3"/>
        <v>348</v>
      </c>
      <c r="AA21" s="28"/>
      <c r="AB21" s="58" t="s">
        <v>59</v>
      </c>
      <c r="AC21" s="61"/>
      <c r="AD21" s="24">
        <f t="shared" si="6"/>
        <v>306</v>
      </c>
      <c r="AE21" s="24">
        <f t="shared" si="7"/>
        <v>272</v>
      </c>
      <c r="AF21" s="24">
        <f t="shared" si="8"/>
        <v>340</v>
      </c>
      <c r="AG21" s="19">
        <f t="shared" si="5"/>
        <v>612</v>
      </c>
    </row>
    <row r="22" spans="1:35" ht="17.25" customHeight="1" x14ac:dyDescent="0.15">
      <c r="A22" s="53">
        <v>22</v>
      </c>
      <c r="B22" s="53" t="s">
        <v>60</v>
      </c>
      <c r="C22" s="53">
        <v>0</v>
      </c>
      <c r="D22" s="53"/>
      <c r="E22" s="53">
        <v>0</v>
      </c>
      <c r="F22" s="53"/>
      <c r="G22" s="53">
        <v>140</v>
      </c>
      <c r="H22" s="53">
        <v>8</v>
      </c>
      <c r="I22" s="53">
        <v>3</v>
      </c>
      <c r="J22" s="53">
        <v>151</v>
      </c>
      <c r="K22" s="53">
        <v>143</v>
      </c>
      <c r="L22" s="53">
        <v>7</v>
      </c>
      <c r="M22" s="53">
        <v>150</v>
      </c>
      <c r="N22" s="53">
        <v>154</v>
      </c>
      <c r="O22" s="53">
        <v>6</v>
      </c>
      <c r="P22" s="53">
        <v>160</v>
      </c>
      <c r="Q22" s="53">
        <v>297</v>
      </c>
      <c r="R22" s="53">
        <v>13</v>
      </c>
      <c r="S22" s="53">
        <v>310</v>
      </c>
      <c r="V22" s="44" t="s">
        <v>61</v>
      </c>
      <c r="W22" s="19">
        <f>AD15+AD17+AD18</f>
        <v>1498</v>
      </c>
      <c r="X22" s="19">
        <f>AE15+AE17+AE18</f>
        <v>1477</v>
      </c>
      <c r="Y22" s="19">
        <f>AF15+AF17+AF18</f>
        <v>1717</v>
      </c>
      <c r="Z22" s="19">
        <f t="shared" si="3"/>
        <v>3194</v>
      </c>
      <c r="AA22" s="28"/>
      <c r="AB22" s="58" t="s">
        <v>62</v>
      </c>
      <c r="AC22" s="61"/>
      <c r="AD22" s="24">
        <f t="shared" si="6"/>
        <v>307</v>
      </c>
      <c r="AE22" s="24">
        <f t="shared" si="7"/>
        <v>293</v>
      </c>
      <c r="AF22" s="24">
        <f t="shared" si="8"/>
        <v>348</v>
      </c>
      <c r="AG22" s="19">
        <f t="shared" si="5"/>
        <v>641</v>
      </c>
      <c r="AI22" s="15"/>
    </row>
    <row r="23" spans="1:35" ht="17.25" customHeight="1" x14ac:dyDescent="0.15">
      <c r="A23" s="53">
        <v>23</v>
      </c>
      <c r="B23" s="53" t="s">
        <v>63</v>
      </c>
      <c r="C23" s="53">
        <v>0</v>
      </c>
      <c r="D23" s="53"/>
      <c r="E23" s="53">
        <v>0</v>
      </c>
      <c r="F23" s="53"/>
      <c r="G23" s="53">
        <v>227</v>
      </c>
      <c r="H23" s="53">
        <v>0</v>
      </c>
      <c r="I23" s="53">
        <v>0</v>
      </c>
      <c r="J23" s="53">
        <v>227</v>
      </c>
      <c r="K23" s="53">
        <v>187</v>
      </c>
      <c r="L23" s="53">
        <v>0</v>
      </c>
      <c r="M23" s="53">
        <v>187</v>
      </c>
      <c r="N23" s="53">
        <v>260</v>
      </c>
      <c r="O23" s="53">
        <v>0</v>
      </c>
      <c r="P23" s="53">
        <v>260</v>
      </c>
      <c r="Q23" s="53">
        <v>447</v>
      </c>
      <c r="R23" s="53">
        <v>0</v>
      </c>
      <c r="S23" s="53">
        <v>447</v>
      </c>
      <c r="V23" s="44" t="s">
        <v>64</v>
      </c>
      <c r="W23" s="19">
        <f>AD19+AD20+AD21+AD22+AD23</f>
        <v>1829</v>
      </c>
      <c r="X23" s="19">
        <f>AE19+AE20+AE21+AE22+AE23</f>
        <v>1599</v>
      </c>
      <c r="Y23" s="19">
        <f>AF19+AF20+AF21+AF22+AF23</f>
        <v>1979</v>
      </c>
      <c r="Z23" s="19">
        <f t="shared" si="3"/>
        <v>3578</v>
      </c>
      <c r="AA23" s="28"/>
      <c r="AB23" s="58" t="s">
        <v>65</v>
      </c>
      <c r="AC23" s="61"/>
      <c r="AD23" s="24">
        <f t="shared" si="6"/>
        <v>451</v>
      </c>
      <c r="AE23" s="24">
        <f t="shared" si="7"/>
        <v>425</v>
      </c>
      <c r="AF23" s="24">
        <f t="shared" si="8"/>
        <v>485</v>
      </c>
      <c r="AG23" s="19">
        <f t="shared" si="5"/>
        <v>910</v>
      </c>
    </row>
    <row r="24" spans="1:35" ht="17.25" customHeight="1" x14ac:dyDescent="0.15">
      <c r="A24" s="53">
        <v>24</v>
      </c>
      <c r="B24" s="53" t="s">
        <v>53</v>
      </c>
      <c r="C24" s="53">
        <v>0</v>
      </c>
      <c r="D24" s="53"/>
      <c r="E24" s="53">
        <v>0</v>
      </c>
      <c r="F24" s="53"/>
      <c r="G24" s="53">
        <v>447</v>
      </c>
      <c r="H24" s="53">
        <v>11</v>
      </c>
      <c r="I24" s="53">
        <v>0</v>
      </c>
      <c r="J24" s="53">
        <v>458</v>
      </c>
      <c r="K24" s="53">
        <v>431</v>
      </c>
      <c r="L24" s="53">
        <v>11</v>
      </c>
      <c r="M24" s="53">
        <v>442</v>
      </c>
      <c r="N24" s="53">
        <v>514</v>
      </c>
      <c r="O24" s="53">
        <v>0</v>
      </c>
      <c r="P24" s="53">
        <v>514</v>
      </c>
      <c r="Q24" s="53">
        <v>945</v>
      </c>
      <c r="R24" s="53">
        <v>11</v>
      </c>
      <c r="S24" s="53">
        <v>956</v>
      </c>
      <c r="V24" s="44" t="s">
        <v>66</v>
      </c>
      <c r="W24" s="19">
        <f>AD31+AD32</f>
        <v>1372</v>
      </c>
      <c r="X24" s="19">
        <f>AE31+AE32</f>
        <v>1623</v>
      </c>
      <c r="Y24" s="19">
        <f>AF31+AF32</f>
        <v>1775</v>
      </c>
      <c r="Z24" s="19">
        <f t="shared" si="3"/>
        <v>3398</v>
      </c>
      <c r="AA24" s="16"/>
      <c r="AB24" s="58" t="s">
        <v>128</v>
      </c>
      <c r="AC24" s="61"/>
      <c r="AD24" s="19">
        <f>AD15+SUM(AD17:AD23)</f>
        <v>3327</v>
      </c>
      <c r="AE24" s="19">
        <f>AE15+SUM(AE17:AE23)</f>
        <v>3076</v>
      </c>
      <c r="AF24" s="19">
        <f>AF15+SUM(AF17:AF23)</f>
        <v>3696</v>
      </c>
      <c r="AG24" s="19">
        <f>AG15+SUM(AG17:AG23)</f>
        <v>6772</v>
      </c>
    </row>
    <row r="25" spans="1:35" ht="17.25" customHeight="1" x14ac:dyDescent="0.15">
      <c r="A25" s="53">
        <v>25</v>
      </c>
      <c r="B25" s="53" t="s">
        <v>68</v>
      </c>
      <c r="C25" s="53">
        <v>0</v>
      </c>
      <c r="D25" s="53"/>
      <c r="E25" s="53">
        <v>0</v>
      </c>
      <c r="F25" s="53"/>
      <c r="G25" s="53">
        <v>263</v>
      </c>
      <c r="H25" s="53">
        <v>3</v>
      </c>
      <c r="I25" s="53">
        <v>0</v>
      </c>
      <c r="J25" s="53">
        <v>266</v>
      </c>
      <c r="K25" s="53">
        <v>131</v>
      </c>
      <c r="L25" s="53">
        <v>0</v>
      </c>
      <c r="M25" s="53">
        <v>131</v>
      </c>
      <c r="N25" s="53">
        <v>254</v>
      </c>
      <c r="O25" s="53">
        <v>3</v>
      </c>
      <c r="P25" s="53">
        <v>257</v>
      </c>
      <c r="Q25" s="53">
        <v>385</v>
      </c>
      <c r="R25" s="53">
        <v>3</v>
      </c>
      <c r="S25" s="53">
        <v>388</v>
      </c>
      <c r="V25" s="44" t="s">
        <v>69</v>
      </c>
      <c r="W25" s="19">
        <f>AD33+AD34</f>
        <v>510</v>
      </c>
      <c r="X25" s="19">
        <f>AE33+AE34</f>
        <v>496</v>
      </c>
      <c r="Y25" s="19">
        <f>AF33+AF34</f>
        <v>565</v>
      </c>
      <c r="Z25" s="19">
        <f t="shared" si="3"/>
        <v>1061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53">
        <v>26</v>
      </c>
      <c r="B26" s="53" t="s">
        <v>57</v>
      </c>
      <c r="C26" s="53">
        <v>0</v>
      </c>
      <c r="D26" s="53"/>
      <c r="E26" s="53">
        <v>0</v>
      </c>
      <c r="F26" s="53"/>
      <c r="G26" s="53">
        <v>496</v>
      </c>
      <c r="H26" s="53">
        <v>0</v>
      </c>
      <c r="I26" s="53">
        <v>3</v>
      </c>
      <c r="J26" s="53">
        <v>499</v>
      </c>
      <c r="K26" s="53">
        <v>476</v>
      </c>
      <c r="L26" s="53">
        <v>2</v>
      </c>
      <c r="M26" s="53">
        <v>478</v>
      </c>
      <c r="N26" s="53">
        <v>548</v>
      </c>
      <c r="O26" s="53">
        <v>1</v>
      </c>
      <c r="P26" s="53">
        <v>549</v>
      </c>
      <c r="Q26" s="53">
        <v>1024</v>
      </c>
      <c r="R26" s="53">
        <v>3</v>
      </c>
      <c r="S26" s="53">
        <v>1027</v>
      </c>
      <c r="V26" s="44" t="s">
        <v>71</v>
      </c>
      <c r="W26" s="19">
        <f>AD35+AD36+AD37</f>
        <v>2281</v>
      </c>
      <c r="X26" s="19">
        <f>AE35+AE36+AE37</f>
        <v>3079</v>
      </c>
      <c r="Y26" s="19">
        <f>AF35+AF36+AF37</f>
        <v>3184</v>
      </c>
      <c r="Z26" s="19">
        <f t="shared" si="3"/>
        <v>6263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53">
        <v>27</v>
      </c>
      <c r="B27" s="53" t="s">
        <v>59</v>
      </c>
      <c r="C27" s="53">
        <v>0</v>
      </c>
      <c r="D27" s="53"/>
      <c r="E27" s="53">
        <v>0</v>
      </c>
      <c r="F27" s="53"/>
      <c r="G27" s="53">
        <v>304</v>
      </c>
      <c r="H27" s="53">
        <v>0</v>
      </c>
      <c r="I27" s="53">
        <v>2</v>
      </c>
      <c r="J27" s="53">
        <v>306</v>
      </c>
      <c r="K27" s="53">
        <v>271</v>
      </c>
      <c r="L27" s="53">
        <v>1</v>
      </c>
      <c r="M27" s="53">
        <v>272</v>
      </c>
      <c r="N27" s="53">
        <v>339</v>
      </c>
      <c r="O27" s="53">
        <v>1</v>
      </c>
      <c r="P27" s="53">
        <v>340</v>
      </c>
      <c r="Q27" s="53">
        <v>610</v>
      </c>
      <c r="R27" s="53">
        <v>2</v>
      </c>
      <c r="S27" s="53">
        <v>612</v>
      </c>
      <c r="V27" s="44" t="s">
        <v>72</v>
      </c>
      <c r="W27" s="19">
        <f>VLOOKUP($A20,$A$2:$S$67,10,FALSE)</f>
        <v>85</v>
      </c>
      <c r="X27" s="19">
        <f>VLOOKUP($A20,$A$2:$S$67,13,FALSE)</f>
        <v>77</v>
      </c>
      <c r="Y27" s="19">
        <f>VLOOKUP($A20,$A$2:$S$67,16,FALSE)</f>
        <v>75</v>
      </c>
      <c r="Z27" s="19">
        <f t="shared" si="3"/>
        <v>152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53">
        <v>28</v>
      </c>
      <c r="B28" s="53" t="s">
        <v>62</v>
      </c>
      <c r="C28" s="53">
        <v>0</v>
      </c>
      <c r="D28" s="53"/>
      <c r="E28" s="53">
        <v>0</v>
      </c>
      <c r="F28" s="53"/>
      <c r="G28" s="53">
        <v>305</v>
      </c>
      <c r="H28" s="53">
        <v>1</v>
      </c>
      <c r="I28" s="53">
        <v>1</v>
      </c>
      <c r="J28" s="53">
        <v>307</v>
      </c>
      <c r="K28" s="53">
        <v>292</v>
      </c>
      <c r="L28" s="53">
        <v>1</v>
      </c>
      <c r="M28" s="53">
        <v>293</v>
      </c>
      <c r="N28" s="53">
        <v>346</v>
      </c>
      <c r="O28" s="53">
        <v>2</v>
      </c>
      <c r="P28" s="53">
        <v>348</v>
      </c>
      <c r="Q28" s="53">
        <v>638</v>
      </c>
      <c r="R28" s="53">
        <v>3</v>
      </c>
      <c r="S28" s="53">
        <v>641</v>
      </c>
      <c r="V28" s="44" t="s">
        <v>73</v>
      </c>
      <c r="W28" s="19">
        <f>AD50</f>
        <v>1764</v>
      </c>
      <c r="X28" s="19">
        <f>AE50</f>
        <v>2542</v>
      </c>
      <c r="Y28" s="19">
        <f>AF50</f>
        <v>2659</v>
      </c>
      <c r="Z28" s="19">
        <f t="shared" si="3"/>
        <v>5201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53">
        <v>29</v>
      </c>
      <c r="B29" s="53" t="s">
        <v>65</v>
      </c>
      <c r="C29" s="53">
        <v>0</v>
      </c>
      <c r="D29" s="53"/>
      <c r="E29" s="53">
        <v>0</v>
      </c>
      <c r="F29" s="53"/>
      <c r="G29" s="53">
        <v>445</v>
      </c>
      <c r="H29" s="53">
        <v>1</v>
      </c>
      <c r="I29" s="53">
        <v>5</v>
      </c>
      <c r="J29" s="53">
        <v>451</v>
      </c>
      <c r="K29" s="53">
        <v>422</v>
      </c>
      <c r="L29" s="53">
        <v>3</v>
      </c>
      <c r="M29" s="53">
        <v>425</v>
      </c>
      <c r="N29" s="53">
        <v>482</v>
      </c>
      <c r="O29" s="53">
        <v>3</v>
      </c>
      <c r="P29" s="53">
        <v>485</v>
      </c>
      <c r="Q29" s="53">
        <v>904</v>
      </c>
      <c r="R29" s="53">
        <v>6</v>
      </c>
      <c r="S29" s="53">
        <v>910</v>
      </c>
      <c r="V29" s="44" t="s">
        <v>74</v>
      </c>
      <c r="W29" s="19">
        <f t="shared" ref="W29:W52" si="9">VLOOKUP($A44,$A$2:$S$67,10,FALSE)</f>
        <v>41</v>
      </c>
      <c r="X29" s="19">
        <f t="shared" ref="X29:X52" si="10">VLOOKUP($A44,$A$2:$S$67,13,FALSE)</f>
        <v>36</v>
      </c>
      <c r="Y29" s="19">
        <f t="shared" ref="Y29:Y52" si="11">VLOOKUP($A44,$A$2:$S$67,16,FALSE)</f>
        <v>38</v>
      </c>
      <c r="Z29" s="19">
        <f t="shared" si="3"/>
        <v>74</v>
      </c>
      <c r="AA29" s="16"/>
      <c r="AB29" s="58" t="s">
        <v>75</v>
      </c>
      <c r="AC29" s="59"/>
      <c r="AD29" s="29"/>
      <c r="AE29" s="39"/>
      <c r="AF29" s="39"/>
      <c r="AG29" s="40"/>
    </row>
    <row r="30" spans="1:35" ht="17.25" customHeight="1" x14ac:dyDescent="0.15">
      <c r="A30" s="53">
        <v>30</v>
      </c>
      <c r="B30" s="53" t="s">
        <v>76</v>
      </c>
      <c r="C30" s="53">
        <v>0</v>
      </c>
      <c r="D30" s="53"/>
      <c r="E30" s="53">
        <v>0</v>
      </c>
      <c r="F30" s="53"/>
      <c r="G30" s="53">
        <v>702</v>
      </c>
      <c r="H30" s="53">
        <v>0</v>
      </c>
      <c r="I30" s="53">
        <v>2</v>
      </c>
      <c r="J30" s="53">
        <v>704</v>
      </c>
      <c r="K30" s="53">
        <v>819</v>
      </c>
      <c r="L30" s="53">
        <v>0</v>
      </c>
      <c r="M30" s="53">
        <v>819</v>
      </c>
      <c r="N30" s="53">
        <v>900</v>
      </c>
      <c r="O30" s="53">
        <v>2</v>
      </c>
      <c r="P30" s="53">
        <v>902</v>
      </c>
      <c r="Q30" s="53">
        <v>1719</v>
      </c>
      <c r="R30" s="53">
        <v>2</v>
      </c>
      <c r="S30" s="53">
        <v>1721</v>
      </c>
      <c r="V30" s="44" t="s">
        <v>77</v>
      </c>
      <c r="W30" s="19">
        <f t="shared" si="9"/>
        <v>80</v>
      </c>
      <c r="X30" s="19">
        <f t="shared" si="10"/>
        <v>88</v>
      </c>
      <c r="Y30" s="19">
        <f t="shared" si="11"/>
        <v>92</v>
      </c>
      <c r="Z30" s="19">
        <f t="shared" si="3"/>
        <v>180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53">
        <v>31</v>
      </c>
      <c r="B31" s="53" t="s">
        <v>78</v>
      </c>
      <c r="C31" s="53">
        <v>0</v>
      </c>
      <c r="D31" s="53"/>
      <c r="E31" s="53">
        <v>0</v>
      </c>
      <c r="F31" s="53"/>
      <c r="G31" s="53">
        <v>660</v>
      </c>
      <c r="H31" s="53">
        <v>3</v>
      </c>
      <c r="I31" s="53">
        <v>5</v>
      </c>
      <c r="J31" s="53">
        <v>668</v>
      </c>
      <c r="K31" s="53">
        <v>800</v>
      </c>
      <c r="L31" s="53">
        <v>4</v>
      </c>
      <c r="M31" s="53">
        <v>804</v>
      </c>
      <c r="N31" s="53">
        <v>867</v>
      </c>
      <c r="O31" s="53">
        <v>6</v>
      </c>
      <c r="P31" s="53">
        <v>873</v>
      </c>
      <c r="Q31" s="53">
        <v>1667</v>
      </c>
      <c r="R31" s="53">
        <v>10</v>
      </c>
      <c r="S31" s="53">
        <v>1677</v>
      </c>
      <c r="V31" s="44" t="s">
        <v>79</v>
      </c>
      <c r="W31" s="19">
        <f t="shared" si="9"/>
        <v>67</v>
      </c>
      <c r="X31" s="19">
        <f t="shared" si="10"/>
        <v>69</v>
      </c>
      <c r="Y31" s="19">
        <f t="shared" si="11"/>
        <v>67</v>
      </c>
      <c r="Z31" s="19">
        <f t="shared" si="3"/>
        <v>136</v>
      </c>
      <c r="AA31" s="28"/>
      <c r="AB31" s="58" t="s">
        <v>80</v>
      </c>
      <c r="AC31" s="59"/>
      <c r="AD31" s="24">
        <f>VLOOKUP($A30,$A$2:$S$67,10,FALSE)</f>
        <v>704</v>
      </c>
      <c r="AE31" s="24">
        <f>VLOOKUP($A30,$A$2:$S$67,13,FALSE)</f>
        <v>819</v>
      </c>
      <c r="AF31" s="24">
        <f>VLOOKUP($A30,$A$2:$S$67,16,FALSE)</f>
        <v>902</v>
      </c>
      <c r="AG31" s="19">
        <f t="shared" ref="AG31:AG37" si="12">AE31+AF31</f>
        <v>1721</v>
      </c>
    </row>
    <row r="32" spans="1:35" ht="17.25" customHeight="1" x14ac:dyDescent="0.15">
      <c r="A32" s="53">
        <v>32</v>
      </c>
      <c r="B32" s="53" t="s">
        <v>81</v>
      </c>
      <c r="C32" s="53">
        <v>0</v>
      </c>
      <c r="D32" s="53"/>
      <c r="E32" s="53">
        <v>0</v>
      </c>
      <c r="F32" s="53"/>
      <c r="G32" s="53">
        <v>688</v>
      </c>
      <c r="H32" s="53">
        <v>3</v>
      </c>
      <c r="I32" s="53">
        <v>4</v>
      </c>
      <c r="J32" s="53">
        <v>695</v>
      </c>
      <c r="K32" s="53">
        <v>894</v>
      </c>
      <c r="L32" s="53">
        <v>4</v>
      </c>
      <c r="M32" s="53">
        <v>898</v>
      </c>
      <c r="N32" s="53">
        <v>978</v>
      </c>
      <c r="O32" s="53">
        <v>6</v>
      </c>
      <c r="P32" s="53">
        <v>984</v>
      </c>
      <c r="Q32" s="53">
        <v>1872</v>
      </c>
      <c r="R32" s="53">
        <v>10</v>
      </c>
      <c r="S32" s="53">
        <v>1882</v>
      </c>
      <c r="V32" s="44" t="s">
        <v>82</v>
      </c>
      <c r="W32" s="19">
        <f t="shared" si="9"/>
        <v>46</v>
      </c>
      <c r="X32" s="19">
        <f t="shared" si="10"/>
        <v>48</v>
      </c>
      <c r="Y32" s="19">
        <f t="shared" si="11"/>
        <v>44</v>
      </c>
      <c r="Z32" s="19">
        <f t="shared" si="3"/>
        <v>92</v>
      </c>
      <c r="AA32" s="28"/>
      <c r="AB32" s="58" t="s">
        <v>83</v>
      </c>
      <c r="AC32" s="59"/>
      <c r="AD32" s="24">
        <f>VLOOKUP($A31,$A$2:$S$67,10,FALSE)</f>
        <v>668</v>
      </c>
      <c r="AE32" s="24">
        <f>VLOOKUP($A31,$A$2:$S$67,13,FALSE)</f>
        <v>804</v>
      </c>
      <c r="AF32" s="24">
        <f>VLOOKUP($A31,$A$2:$S$67,16,FALSE)</f>
        <v>873</v>
      </c>
      <c r="AG32" s="19">
        <f t="shared" si="12"/>
        <v>1677</v>
      </c>
    </row>
    <row r="33" spans="1:33" ht="17.25" customHeight="1" x14ac:dyDescent="0.15">
      <c r="A33" s="53">
        <v>33</v>
      </c>
      <c r="B33" s="53" t="s">
        <v>84</v>
      </c>
      <c r="C33" s="53">
        <v>0</v>
      </c>
      <c r="D33" s="53"/>
      <c r="E33" s="53">
        <v>0</v>
      </c>
      <c r="F33" s="53"/>
      <c r="G33" s="53">
        <v>977</v>
      </c>
      <c r="H33" s="53">
        <v>1</v>
      </c>
      <c r="I33" s="53">
        <v>5</v>
      </c>
      <c r="J33" s="53">
        <v>983</v>
      </c>
      <c r="K33" s="53">
        <v>1442</v>
      </c>
      <c r="L33" s="53">
        <v>5</v>
      </c>
      <c r="M33" s="53">
        <v>1447</v>
      </c>
      <c r="N33" s="53">
        <v>1463</v>
      </c>
      <c r="O33" s="53">
        <v>3</v>
      </c>
      <c r="P33" s="53">
        <v>1466</v>
      </c>
      <c r="Q33" s="53">
        <v>2905</v>
      </c>
      <c r="R33" s="53">
        <v>8</v>
      </c>
      <c r="S33" s="53">
        <v>2913</v>
      </c>
      <c r="V33" s="44" t="s">
        <v>85</v>
      </c>
      <c r="W33" s="19">
        <f t="shared" si="9"/>
        <v>12</v>
      </c>
      <c r="X33" s="19">
        <f t="shared" si="10"/>
        <v>13</v>
      </c>
      <c r="Y33" s="19">
        <f t="shared" si="11"/>
        <v>16</v>
      </c>
      <c r="Z33" s="19">
        <f t="shared" si="3"/>
        <v>29</v>
      </c>
      <c r="AA33" s="28"/>
      <c r="AB33" s="58" t="s">
        <v>86</v>
      </c>
      <c r="AC33" s="59"/>
      <c r="AD33" s="24">
        <f>VLOOKUP($A42,$A$2:$S$67,10,FALSE)</f>
        <v>270</v>
      </c>
      <c r="AE33" s="24">
        <f>VLOOKUP($A42,$A$2:$S$67,13,FALSE)</f>
        <v>244</v>
      </c>
      <c r="AF33" s="24">
        <f>VLOOKUP($A42,$A$2:$S$67,16,FALSE)</f>
        <v>303</v>
      </c>
      <c r="AG33" s="19">
        <f t="shared" si="12"/>
        <v>547</v>
      </c>
    </row>
    <row r="34" spans="1:33" ht="17.25" customHeight="1" x14ac:dyDescent="0.15">
      <c r="A34" s="53">
        <v>34</v>
      </c>
      <c r="B34" s="53" t="s">
        <v>87</v>
      </c>
      <c r="C34" s="53">
        <v>0</v>
      </c>
      <c r="D34" s="53"/>
      <c r="E34" s="53">
        <v>0</v>
      </c>
      <c r="F34" s="53"/>
      <c r="G34" s="53">
        <v>597</v>
      </c>
      <c r="H34" s="53">
        <v>2</v>
      </c>
      <c r="I34" s="53">
        <v>4</v>
      </c>
      <c r="J34" s="53">
        <v>603</v>
      </c>
      <c r="K34" s="53">
        <v>730</v>
      </c>
      <c r="L34" s="53">
        <v>4</v>
      </c>
      <c r="M34" s="53">
        <v>734</v>
      </c>
      <c r="N34" s="53">
        <v>732</v>
      </c>
      <c r="O34" s="53">
        <v>2</v>
      </c>
      <c r="P34" s="53">
        <v>734</v>
      </c>
      <c r="Q34" s="53">
        <v>1462</v>
      </c>
      <c r="R34" s="53">
        <v>6</v>
      </c>
      <c r="S34" s="53">
        <v>1468</v>
      </c>
      <c r="V34" s="44" t="s">
        <v>88</v>
      </c>
      <c r="W34" s="19">
        <f t="shared" si="9"/>
        <v>42</v>
      </c>
      <c r="X34" s="19">
        <f t="shared" si="10"/>
        <v>47</v>
      </c>
      <c r="Y34" s="19">
        <f t="shared" si="11"/>
        <v>47</v>
      </c>
      <c r="Z34" s="19">
        <f t="shared" si="3"/>
        <v>94</v>
      </c>
      <c r="AA34" s="28"/>
      <c r="AB34" s="58" t="s">
        <v>89</v>
      </c>
      <c r="AC34" s="59"/>
      <c r="AD34" s="24">
        <f>VLOOKUP($A43,$A$2:$S$67,10,FALSE)</f>
        <v>240</v>
      </c>
      <c r="AE34" s="24">
        <f>VLOOKUP($A43,$A$2:$S$67,13,FALSE)</f>
        <v>252</v>
      </c>
      <c r="AF34" s="24">
        <f>VLOOKUP($A43,$A$2:$S$67,16,FALSE)</f>
        <v>262</v>
      </c>
      <c r="AG34" s="19">
        <f t="shared" si="12"/>
        <v>514</v>
      </c>
    </row>
    <row r="35" spans="1:33" ht="17.25" customHeight="1" x14ac:dyDescent="0.15">
      <c r="A35" s="53">
        <v>35</v>
      </c>
      <c r="B35" s="53" t="s">
        <v>90</v>
      </c>
      <c r="C35" s="53">
        <v>0</v>
      </c>
      <c r="D35" s="53"/>
      <c r="E35" s="53">
        <v>0</v>
      </c>
      <c r="F35" s="53"/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V35" s="44" t="s">
        <v>91</v>
      </c>
      <c r="W35" s="19">
        <f t="shared" si="9"/>
        <v>22</v>
      </c>
      <c r="X35" s="19">
        <f t="shared" si="10"/>
        <v>23</v>
      </c>
      <c r="Y35" s="19">
        <f t="shared" si="11"/>
        <v>15</v>
      </c>
      <c r="Z35" s="19">
        <f t="shared" si="3"/>
        <v>38</v>
      </c>
      <c r="AA35" s="28"/>
      <c r="AB35" s="58" t="s">
        <v>92</v>
      </c>
      <c r="AC35" s="59"/>
      <c r="AD35" s="24">
        <f>VLOOKUP($A32,$A$2:$S$67,10,FALSE)</f>
        <v>695</v>
      </c>
      <c r="AE35" s="24">
        <f>VLOOKUP($A32,$A$2:$S$67,13,FALSE)</f>
        <v>898</v>
      </c>
      <c r="AF35" s="24">
        <f>VLOOKUP($A32,$A$2:$S$67,16,FALSE)</f>
        <v>984</v>
      </c>
      <c r="AG35" s="19">
        <f t="shared" si="12"/>
        <v>1882</v>
      </c>
    </row>
    <row r="36" spans="1:33" ht="17.25" customHeight="1" x14ac:dyDescent="0.15">
      <c r="A36" s="53">
        <v>36</v>
      </c>
      <c r="B36" s="53" t="s">
        <v>93</v>
      </c>
      <c r="C36" s="53">
        <v>0</v>
      </c>
      <c r="D36" s="53"/>
      <c r="E36" s="53">
        <v>0</v>
      </c>
      <c r="F36" s="53"/>
      <c r="G36" s="53">
        <v>658</v>
      </c>
      <c r="H36" s="53">
        <v>3</v>
      </c>
      <c r="I36" s="53">
        <v>1</v>
      </c>
      <c r="J36" s="53">
        <v>662</v>
      </c>
      <c r="K36" s="53">
        <v>695</v>
      </c>
      <c r="L36" s="53">
        <v>3</v>
      </c>
      <c r="M36" s="53">
        <v>698</v>
      </c>
      <c r="N36" s="53">
        <v>781</v>
      </c>
      <c r="O36" s="53">
        <v>2</v>
      </c>
      <c r="P36" s="53">
        <v>783</v>
      </c>
      <c r="Q36" s="53">
        <v>1476</v>
      </c>
      <c r="R36" s="53">
        <v>5</v>
      </c>
      <c r="S36" s="53">
        <v>1481</v>
      </c>
      <c r="V36" s="44" t="s">
        <v>94</v>
      </c>
      <c r="W36" s="19">
        <f t="shared" si="9"/>
        <v>113</v>
      </c>
      <c r="X36" s="19">
        <f t="shared" si="10"/>
        <v>108</v>
      </c>
      <c r="Y36" s="19">
        <f t="shared" si="11"/>
        <v>140</v>
      </c>
      <c r="Z36" s="19">
        <f t="shared" si="3"/>
        <v>248</v>
      </c>
      <c r="AA36" s="28"/>
      <c r="AB36" s="58" t="s">
        <v>84</v>
      </c>
      <c r="AC36" s="59"/>
      <c r="AD36" s="24">
        <f>VLOOKUP($A33,$A$2:$S$67,10,FALSE)</f>
        <v>983</v>
      </c>
      <c r="AE36" s="24">
        <f>VLOOKUP($A33,$A$2:$S$67,13,FALSE)</f>
        <v>1447</v>
      </c>
      <c r="AF36" s="24">
        <f>VLOOKUP($A33,$A$2:$S$67,16,FALSE)</f>
        <v>1466</v>
      </c>
      <c r="AG36" s="19">
        <f t="shared" si="12"/>
        <v>2913</v>
      </c>
    </row>
    <row r="37" spans="1:33" ht="17.25" customHeight="1" x14ac:dyDescent="0.15">
      <c r="A37" s="53">
        <v>37</v>
      </c>
      <c r="B37" s="53" t="s">
        <v>95</v>
      </c>
      <c r="C37" s="53">
        <v>0</v>
      </c>
      <c r="D37" s="53"/>
      <c r="E37" s="53">
        <v>0</v>
      </c>
      <c r="F37" s="53"/>
      <c r="G37" s="53">
        <v>449</v>
      </c>
      <c r="H37" s="53">
        <v>0</v>
      </c>
      <c r="I37" s="53">
        <v>1</v>
      </c>
      <c r="J37" s="53">
        <v>450</v>
      </c>
      <c r="K37" s="53">
        <v>514</v>
      </c>
      <c r="L37" s="53">
        <v>1</v>
      </c>
      <c r="M37" s="53">
        <v>515</v>
      </c>
      <c r="N37" s="53">
        <v>568</v>
      </c>
      <c r="O37" s="53">
        <v>0</v>
      </c>
      <c r="P37" s="53">
        <v>568</v>
      </c>
      <c r="Q37" s="53">
        <v>1082</v>
      </c>
      <c r="R37" s="53">
        <v>1</v>
      </c>
      <c r="S37" s="53">
        <v>1083</v>
      </c>
      <c r="V37" s="44" t="s">
        <v>96</v>
      </c>
      <c r="W37" s="19">
        <f t="shared" si="9"/>
        <v>159</v>
      </c>
      <c r="X37" s="19">
        <f t="shared" si="10"/>
        <v>144</v>
      </c>
      <c r="Y37" s="19">
        <f t="shared" si="11"/>
        <v>163</v>
      </c>
      <c r="Z37" s="19">
        <f t="shared" si="3"/>
        <v>307</v>
      </c>
      <c r="AA37" s="28"/>
      <c r="AB37" s="58" t="s">
        <v>87</v>
      </c>
      <c r="AC37" s="59"/>
      <c r="AD37" s="24">
        <f>VLOOKUP($A34,$A$2:$S$67,10,FALSE)</f>
        <v>603</v>
      </c>
      <c r="AE37" s="24">
        <f>VLOOKUP($A34,$A$2:$S$67,13,FALSE)</f>
        <v>734</v>
      </c>
      <c r="AF37" s="24">
        <f>VLOOKUP($A34,$A$2:$S$67,16,FALSE)</f>
        <v>734</v>
      </c>
      <c r="AG37" s="19">
        <f t="shared" si="12"/>
        <v>1468</v>
      </c>
    </row>
    <row r="38" spans="1:33" ht="17.25" customHeight="1" x14ac:dyDescent="0.15">
      <c r="A38" s="53">
        <v>38</v>
      </c>
      <c r="B38" s="53" t="s">
        <v>97</v>
      </c>
      <c r="C38" s="53">
        <v>0</v>
      </c>
      <c r="D38" s="53"/>
      <c r="E38" s="53">
        <v>0</v>
      </c>
      <c r="F38" s="53"/>
      <c r="G38" s="53">
        <v>419</v>
      </c>
      <c r="H38" s="53">
        <v>3</v>
      </c>
      <c r="I38" s="53">
        <v>3</v>
      </c>
      <c r="J38" s="53">
        <v>425</v>
      </c>
      <c r="K38" s="53">
        <v>592</v>
      </c>
      <c r="L38" s="53">
        <v>3</v>
      </c>
      <c r="M38" s="53">
        <v>595</v>
      </c>
      <c r="N38" s="53">
        <v>623</v>
      </c>
      <c r="O38" s="53">
        <v>5</v>
      </c>
      <c r="P38" s="53">
        <v>628</v>
      </c>
      <c r="Q38" s="53">
        <v>1215</v>
      </c>
      <c r="R38" s="53">
        <v>8</v>
      </c>
      <c r="S38" s="53">
        <v>1223</v>
      </c>
      <c r="V38" s="44" t="s">
        <v>98</v>
      </c>
      <c r="W38" s="19">
        <f t="shared" si="9"/>
        <v>38</v>
      </c>
      <c r="X38" s="19">
        <f t="shared" si="10"/>
        <v>37</v>
      </c>
      <c r="Y38" s="19">
        <f t="shared" si="11"/>
        <v>36</v>
      </c>
      <c r="Z38" s="19">
        <f t="shared" si="3"/>
        <v>73</v>
      </c>
      <c r="AA38" s="16"/>
      <c r="AB38" s="58" t="s">
        <v>67</v>
      </c>
      <c r="AC38" s="59"/>
      <c r="AD38" s="19">
        <f>SUM(AD31:AD37)</f>
        <v>4163</v>
      </c>
      <c r="AE38" s="19">
        <f>SUM(AE31:AE37)</f>
        <v>5198</v>
      </c>
      <c r="AF38" s="19">
        <f>SUM(AF31:AF37)</f>
        <v>5524</v>
      </c>
      <c r="AG38" s="19">
        <f>SUM(AG31:AG37)</f>
        <v>10722</v>
      </c>
    </row>
    <row r="39" spans="1:33" ht="17.25" customHeight="1" x14ac:dyDescent="0.15">
      <c r="A39" s="53">
        <v>39</v>
      </c>
      <c r="B39" s="53" t="s">
        <v>99</v>
      </c>
      <c r="C39" s="53">
        <v>0</v>
      </c>
      <c r="D39" s="53"/>
      <c r="E39" s="53">
        <v>0</v>
      </c>
      <c r="F39" s="53"/>
      <c r="G39" s="53">
        <v>191</v>
      </c>
      <c r="H39" s="53">
        <v>1</v>
      </c>
      <c r="I39" s="53">
        <v>6</v>
      </c>
      <c r="J39" s="53">
        <v>198</v>
      </c>
      <c r="K39" s="53">
        <v>324</v>
      </c>
      <c r="L39" s="53">
        <v>2</v>
      </c>
      <c r="M39" s="53">
        <v>326</v>
      </c>
      <c r="N39" s="53">
        <v>310</v>
      </c>
      <c r="O39" s="53">
        <v>5</v>
      </c>
      <c r="P39" s="53">
        <v>315</v>
      </c>
      <c r="Q39" s="53">
        <v>634</v>
      </c>
      <c r="R39" s="53">
        <v>7</v>
      </c>
      <c r="S39" s="53">
        <v>641</v>
      </c>
      <c r="V39" s="44" t="s">
        <v>100</v>
      </c>
      <c r="W39" s="19">
        <f t="shared" si="9"/>
        <v>36</v>
      </c>
      <c r="X39" s="19">
        <f t="shared" si="10"/>
        <v>31</v>
      </c>
      <c r="Y39" s="19">
        <f t="shared" si="11"/>
        <v>34</v>
      </c>
      <c r="Z39" s="19">
        <f t="shared" si="3"/>
        <v>65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53">
        <v>40</v>
      </c>
      <c r="B40" s="53" t="s">
        <v>101</v>
      </c>
      <c r="C40" s="53">
        <v>0</v>
      </c>
      <c r="D40" s="53"/>
      <c r="E40" s="53">
        <v>0</v>
      </c>
      <c r="F40" s="53"/>
      <c r="G40" s="53">
        <v>362</v>
      </c>
      <c r="H40" s="53">
        <v>3</v>
      </c>
      <c r="I40" s="53">
        <v>4</v>
      </c>
      <c r="J40" s="53">
        <v>369</v>
      </c>
      <c r="K40" s="53">
        <v>594</v>
      </c>
      <c r="L40" s="53">
        <v>3</v>
      </c>
      <c r="M40" s="53">
        <v>597</v>
      </c>
      <c r="N40" s="53">
        <v>614</v>
      </c>
      <c r="O40" s="53">
        <v>5</v>
      </c>
      <c r="P40" s="53">
        <v>619</v>
      </c>
      <c r="Q40" s="53">
        <v>1208</v>
      </c>
      <c r="R40" s="53">
        <v>8</v>
      </c>
      <c r="S40" s="53">
        <v>1216</v>
      </c>
      <c r="V40" s="44" t="s">
        <v>102</v>
      </c>
      <c r="W40" s="19">
        <f t="shared" si="9"/>
        <v>123</v>
      </c>
      <c r="X40" s="19">
        <f t="shared" si="10"/>
        <v>109</v>
      </c>
      <c r="Y40" s="19">
        <f t="shared" si="11"/>
        <v>132</v>
      </c>
      <c r="Z40" s="19">
        <f t="shared" si="3"/>
        <v>241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53">
        <v>41</v>
      </c>
      <c r="B41" s="53" t="s">
        <v>103</v>
      </c>
      <c r="C41" s="53">
        <v>0</v>
      </c>
      <c r="D41" s="53"/>
      <c r="E41" s="53">
        <v>0</v>
      </c>
      <c r="F41" s="53"/>
      <c r="G41" s="53">
        <v>317</v>
      </c>
      <c r="H41" s="53">
        <v>0</v>
      </c>
      <c r="I41" s="53">
        <v>5</v>
      </c>
      <c r="J41" s="53">
        <v>322</v>
      </c>
      <c r="K41" s="53">
        <v>508</v>
      </c>
      <c r="L41" s="53">
        <v>1</v>
      </c>
      <c r="M41" s="53">
        <v>509</v>
      </c>
      <c r="N41" s="53">
        <v>525</v>
      </c>
      <c r="O41" s="53">
        <v>4</v>
      </c>
      <c r="P41" s="53">
        <v>529</v>
      </c>
      <c r="Q41" s="53">
        <v>1033</v>
      </c>
      <c r="R41" s="53">
        <v>5</v>
      </c>
      <c r="S41" s="53">
        <v>1038</v>
      </c>
      <c r="V41" s="44" t="s">
        <v>104</v>
      </c>
      <c r="W41" s="19">
        <f t="shared" si="9"/>
        <v>45</v>
      </c>
      <c r="X41" s="19">
        <f t="shared" si="10"/>
        <v>46</v>
      </c>
      <c r="Y41" s="19">
        <f t="shared" si="11"/>
        <v>49</v>
      </c>
      <c r="Z41" s="19">
        <f t="shared" si="3"/>
        <v>95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53">
        <v>42</v>
      </c>
      <c r="B42" s="53" t="s">
        <v>105</v>
      </c>
      <c r="C42" s="53">
        <v>0</v>
      </c>
      <c r="D42" s="53"/>
      <c r="E42" s="53">
        <v>0</v>
      </c>
      <c r="F42" s="53"/>
      <c r="G42" s="53">
        <v>260</v>
      </c>
      <c r="H42" s="53">
        <v>6</v>
      </c>
      <c r="I42" s="53">
        <v>4</v>
      </c>
      <c r="J42" s="53">
        <v>270</v>
      </c>
      <c r="K42" s="53">
        <v>239</v>
      </c>
      <c r="L42" s="53">
        <v>5</v>
      </c>
      <c r="M42" s="53">
        <v>244</v>
      </c>
      <c r="N42" s="53">
        <v>296</v>
      </c>
      <c r="O42" s="53">
        <v>7</v>
      </c>
      <c r="P42" s="53">
        <v>303</v>
      </c>
      <c r="Q42" s="53">
        <v>535</v>
      </c>
      <c r="R42" s="53">
        <v>12</v>
      </c>
      <c r="S42" s="53">
        <v>547</v>
      </c>
      <c r="V42" s="44" t="s">
        <v>106</v>
      </c>
      <c r="W42" s="19">
        <f t="shared" si="9"/>
        <v>165</v>
      </c>
      <c r="X42" s="19">
        <f t="shared" si="10"/>
        <v>133</v>
      </c>
      <c r="Y42" s="19">
        <f t="shared" si="11"/>
        <v>151</v>
      </c>
      <c r="Z42" s="19">
        <f t="shared" si="3"/>
        <v>284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53">
        <v>43</v>
      </c>
      <c r="B43" s="53" t="s">
        <v>107</v>
      </c>
      <c r="C43" s="53">
        <v>0</v>
      </c>
      <c r="D43" s="53"/>
      <c r="E43" s="53">
        <v>0</v>
      </c>
      <c r="F43" s="53"/>
      <c r="G43" s="53">
        <v>240</v>
      </c>
      <c r="H43" s="53">
        <v>0</v>
      </c>
      <c r="I43" s="53">
        <v>0</v>
      </c>
      <c r="J43" s="53">
        <v>240</v>
      </c>
      <c r="K43" s="53">
        <v>252</v>
      </c>
      <c r="L43" s="53">
        <v>0</v>
      </c>
      <c r="M43" s="53">
        <v>252</v>
      </c>
      <c r="N43" s="53">
        <v>262</v>
      </c>
      <c r="O43" s="53">
        <v>0</v>
      </c>
      <c r="P43" s="53">
        <v>262</v>
      </c>
      <c r="Q43" s="53">
        <v>514</v>
      </c>
      <c r="R43" s="53">
        <v>0</v>
      </c>
      <c r="S43" s="53">
        <v>514</v>
      </c>
      <c r="V43" s="44" t="s">
        <v>108</v>
      </c>
      <c r="W43" s="19">
        <f t="shared" si="9"/>
        <v>43</v>
      </c>
      <c r="X43" s="19">
        <f t="shared" si="10"/>
        <v>39</v>
      </c>
      <c r="Y43" s="19">
        <f t="shared" si="11"/>
        <v>48</v>
      </c>
      <c r="Z43" s="19">
        <f t="shared" si="3"/>
        <v>87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53">
        <v>50</v>
      </c>
      <c r="B44" s="53" t="s">
        <v>74</v>
      </c>
      <c r="C44" s="53">
        <v>0</v>
      </c>
      <c r="D44" s="53"/>
      <c r="E44" s="53">
        <v>0</v>
      </c>
      <c r="F44" s="53"/>
      <c r="G44" s="53">
        <v>41</v>
      </c>
      <c r="H44" s="53">
        <v>0</v>
      </c>
      <c r="I44" s="53">
        <v>0</v>
      </c>
      <c r="J44" s="53">
        <v>41</v>
      </c>
      <c r="K44" s="53">
        <v>36</v>
      </c>
      <c r="L44" s="53">
        <v>0</v>
      </c>
      <c r="M44" s="53">
        <v>36</v>
      </c>
      <c r="N44" s="53">
        <v>38</v>
      </c>
      <c r="O44" s="53">
        <v>0</v>
      </c>
      <c r="P44" s="53">
        <v>38</v>
      </c>
      <c r="Q44" s="53">
        <v>74</v>
      </c>
      <c r="R44" s="53">
        <v>0</v>
      </c>
      <c r="S44" s="53">
        <v>74</v>
      </c>
      <c r="V44" s="44" t="s">
        <v>110</v>
      </c>
      <c r="W44" s="19">
        <f t="shared" si="9"/>
        <v>102</v>
      </c>
      <c r="X44" s="19">
        <f t="shared" si="10"/>
        <v>85</v>
      </c>
      <c r="Y44" s="19">
        <f t="shared" si="11"/>
        <v>97</v>
      </c>
      <c r="Z44" s="19">
        <f t="shared" si="3"/>
        <v>182</v>
      </c>
      <c r="AA44" s="16"/>
      <c r="AB44" s="29"/>
      <c r="AC44" s="57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53">
        <v>51</v>
      </c>
      <c r="B45" s="53" t="s">
        <v>77</v>
      </c>
      <c r="C45" s="53">
        <v>0</v>
      </c>
      <c r="D45" s="53"/>
      <c r="E45" s="53">
        <v>0</v>
      </c>
      <c r="F45" s="53"/>
      <c r="G45" s="53">
        <v>80</v>
      </c>
      <c r="H45" s="53">
        <v>0</v>
      </c>
      <c r="I45" s="53">
        <v>0</v>
      </c>
      <c r="J45" s="53">
        <v>80</v>
      </c>
      <c r="K45" s="53">
        <v>88</v>
      </c>
      <c r="L45" s="53">
        <v>0</v>
      </c>
      <c r="M45" s="53">
        <v>88</v>
      </c>
      <c r="N45" s="53">
        <v>92</v>
      </c>
      <c r="O45" s="53">
        <v>0</v>
      </c>
      <c r="P45" s="53">
        <v>92</v>
      </c>
      <c r="Q45" s="53">
        <v>180</v>
      </c>
      <c r="R45" s="53">
        <v>0</v>
      </c>
      <c r="S45" s="53">
        <v>180</v>
      </c>
      <c r="V45" s="44" t="s">
        <v>111</v>
      </c>
      <c r="W45" s="19">
        <f t="shared" si="9"/>
        <v>16</v>
      </c>
      <c r="X45" s="19">
        <f t="shared" si="10"/>
        <v>13</v>
      </c>
      <c r="Y45" s="19">
        <f t="shared" si="11"/>
        <v>10</v>
      </c>
      <c r="Z45" s="19">
        <f t="shared" si="3"/>
        <v>23</v>
      </c>
      <c r="AA45" s="16"/>
      <c r="AB45" s="58" t="s">
        <v>112</v>
      </c>
      <c r="AC45" s="59"/>
      <c r="AD45" s="24">
        <f>VLOOKUP($A37,$A$2:$S$67,10,FALSE)</f>
        <v>450</v>
      </c>
      <c r="AE45" s="24">
        <f>VLOOKUP($A37,$A$2:$S$67,13,FALSE)</f>
        <v>515</v>
      </c>
      <c r="AF45" s="24">
        <f>VLOOKUP($A37,$A$2:$S$67,16,FALSE)</f>
        <v>568</v>
      </c>
      <c r="AG45" s="19">
        <f>AE45+AF45</f>
        <v>1083</v>
      </c>
    </row>
    <row r="46" spans="1:33" ht="17.25" customHeight="1" x14ac:dyDescent="0.15">
      <c r="A46" s="53">
        <v>52</v>
      </c>
      <c r="B46" s="53" t="s">
        <v>79</v>
      </c>
      <c r="C46" s="53">
        <v>0</v>
      </c>
      <c r="D46" s="53"/>
      <c r="E46" s="53">
        <v>0</v>
      </c>
      <c r="F46" s="53"/>
      <c r="G46" s="53">
        <v>66</v>
      </c>
      <c r="H46" s="53">
        <v>1</v>
      </c>
      <c r="I46" s="53">
        <v>0</v>
      </c>
      <c r="J46" s="53">
        <v>67</v>
      </c>
      <c r="K46" s="53">
        <v>68</v>
      </c>
      <c r="L46" s="53">
        <v>1</v>
      </c>
      <c r="M46" s="53">
        <v>69</v>
      </c>
      <c r="N46" s="53">
        <v>67</v>
      </c>
      <c r="O46" s="53">
        <v>0</v>
      </c>
      <c r="P46" s="53">
        <v>67</v>
      </c>
      <c r="Q46" s="53">
        <v>135</v>
      </c>
      <c r="R46" s="53">
        <v>1</v>
      </c>
      <c r="S46" s="53">
        <v>136</v>
      </c>
      <c r="V46" s="44" t="s">
        <v>113</v>
      </c>
      <c r="W46" s="19">
        <f t="shared" si="9"/>
        <v>115</v>
      </c>
      <c r="X46" s="19">
        <f t="shared" si="10"/>
        <v>127</v>
      </c>
      <c r="Y46" s="19">
        <f t="shared" si="11"/>
        <v>139</v>
      </c>
      <c r="Z46" s="19">
        <f t="shared" si="3"/>
        <v>266</v>
      </c>
      <c r="AA46" s="28"/>
      <c r="AB46" s="58" t="s">
        <v>114</v>
      </c>
      <c r="AC46" s="59"/>
      <c r="AD46" s="24">
        <f>VLOOKUP($A38,$A$2:$S$67,10,FALSE)</f>
        <v>425</v>
      </c>
      <c r="AE46" s="24">
        <f>VLOOKUP($A38,$A$2:$S$67,13,FALSE)</f>
        <v>595</v>
      </c>
      <c r="AF46" s="24">
        <f>VLOOKUP($A38,$A$2:$S$67,16,FALSE)</f>
        <v>628</v>
      </c>
      <c r="AG46" s="19">
        <f>AE46+AF46</f>
        <v>1223</v>
      </c>
    </row>
    <row r="47" spans="1:33" ht="17.25" customHeight="1" x14ac:dyDescent="0.15">
      <c r="A47" s="53">
        <v>53</v>
      </c>
      <c r="B47" s="53" t="s">
        <v>82</v>
      </c>
      <c r="C47" s="53">
        <v>0</v>
      </c>
      <c r="D47" s="53"/>
      <c r="E47" s="53">
        <v>0</v>
      </c>
      <c r="F47" s="53"/>
      <c r="G47" s="53">
        <v>46</v>
      </c>
      <c r="H47" s="53">
        <v>0</v>
      </c>
      <c r="I47" s="53">
        <v>0</v>
      </c>
      <c r="J47" s="53">
        <v>46</v>
      </c>
      <c r="K47" s="53">
        <v>48</v>
      </c>
      <c r="L47" s="53">
        <v>0</v>
      </c>
      <c r="M47" s="53">
        <v>48</v>
      </c>
      <c r="N47" s="53">
        <v>44</v>
      </c>
      <c r="O47" s="53">
        <v>0</v>
      </c>
      <c r="P47" s="53">
        <v>44</v>
      </c>
      <c r="Q47" s="53">
        <v>92</v>
      </c>
      <c r="R47" s="53">
        <v>0</v>
      </c>
      <c r="S47" s="53">
        <v>92</v>
      </c>
      <c r="V47" s="44" t="s">
        <v>115</v>
      </c>
      <c r="W47" s="19">
        <f t="shared" si="9"/>
        <v>60</v>
      </c>
      <c r="X47" s="19">
        <f t="shared" si="10"/>
        <v>56</v>
      </c>
      <c r="Y47" s="19">
        <f t="shared" si="11"/>
        <v>66</v>
      </c>
      <c r="Z47" s="19">
        <f t="shared" si="3"/>
        <v>122</v>
      </c>
      <c r="AA47" s="28"/>
      <c r="AB47" s="58" t="s">
        <v>116</v>
      </c>
      <c r="AC47" s="59"/>
      <c r="AD47" s="24">
        <f>VLOOKUP($A39,$A$2:$S$67,10,FALSE)</f>
        <v>198</v>
      </c>
      <c r="AE47" s="24">
        <f>VLOOKUP($A39,$A$2:$S$67,13,FALSE)</f>
        <v>326</v>
      </c>
      <c r="AF47" s="24">
        <f>VLOOKUP($A39,$A$2:$S$67,16,FALSE)</f>
        <v>315</v>
      </c>
      <c r="AG47" s="19">
        <f>AE47+AF47</f>
        <v>641</v>
      </c>
    </row>
    <row r="48" spans="1:33" ht="17.25" customHeight="1" x14ac:dyDescent="0.15">
      <c r="A48" s="53">
        <v>54</v>
      </c>
      <c r="B48" s="53" t="s">
        <v>85</v>
      </c>
      <c r="C48" s="53">
        <v>0</v>
      </c>
      <c r="D48" s="53"/>
      <c r="E48" s="53">
        <v>0</v>
      </c>
      <c r="F48" s="53"/>
      <c r="G48" s="53">
        <v>12</v>
      </c>
      <c r="H48" s="53">
        <v>0</v>
      </c>
      <c r="I48" s="53">
        <v>0</v>
      </c>
      <c r="J48" s="53">
        <v>12</v>
      </c>
      <c r="K48" s="53">
        <v>13</v>
      </c>
      <c r="L48" s="53">
        <v>0</v>
      </c>
      <c r="M48" s="53">
        <v>13</v>
      </c>
      <c r="N48" s="53">
        <v>16</v>
      </c>
      <c r="O48" s="53">
        <v>0</v>
      </c>
      <c r="P48" s="53">
        <v>16</v>
      </c>
      <c r="Q48" s="53">
        <v>29</v>
      </c>
      <c r="R48" s="53">
        <v>0</v>
      </c>
      <c r="S48" s="53">
        <v>29</v>
      </c>
      <c r="V48" s="44" t="s">
        <v>117</v>
      </c>
      <c r="W48" s="19">
        <f t="shared" si="9"/>
        <v>377</v>
      </c>
      <c r="X48" s="19">
        <f t="shared" si="10"/>
        <v>391</v>
      </c>
      <c r="Y48" s="19">
        <f t="shared" si="11"/>
        <v>373</v>
      </c>
      <c r="Z48" s="19">
        <f t="shared" si="3"/>
        <v>764</v>
      </c>
      <c r="AA48" s="28"/>
      <c r="AB48" s="58" t="s">
        <v>118</v>
      </c>
      <c r="AC48" s="59"/>
      <c r="AD48" s="24">
        <f>VLOOKUP($A40,$A$2:$S$67,10,FALSE)</f>
        <v>369</v>
      </c>
      <c r="AE48" s="24">
        <f>VLOOKUP($A40,$A$2:$S$67,13,FALSE)</f>
        <v>597</v>
      </c>
      <c r="AF48" s="24">
        <f>VLOOKUP($A40,$A$2:$S$67,16,FALSE)</f>
        <v>619</v>
      </c>
      <c r="AG48" s="19">
        <f>AE48+AF48</f>
        <v>1216</v>
      </c>
    </row>
    <row r="49" spans="1:33" ht="17.25" customHeight="1" x14ac:dyDescent="0.15">
      <c r="A49" s="53">
        <v>55</v>
      </c>
      <c r="B49" s="53" t="s">
        <v>88</v>
      </c>
      <c r="C49" s="53">
        <v>0</v>
      </c>
      <c r="D49" s="53"/>
      <c r="E49" s="53">
        <v>0</v>
      </c>
      <c r="F49" s="53"/>
      <c r="G49" s="53">
        <v>42</v>
      </c>
      <c r="H49" s="53">
        <v>0</v>
      </c>
      <c r="I49" s="53">
        <v>0</v>
      </c>
      <c r="J49" s="53">
        <v>42</v>
      </c>
      <c r="K49" s="53">
        <v>47</v>
      </c>
      <c r="L49" s="53">
        <v>0</v>
      </c>
      <c r="M49" s="53">
        <v>47</v>
      </c>
      <c r="N49" s="53">
        <v>47</v>
      </c>
      <c r="O49" s="53">
        <v>0</v>
      </c>
      <c r="P49" s="53">
        <v>47</v>
      </c>
      <c r="Q49" s="53">
        <v>94</v>
      </c>
      <c r="R49" s="53">
        <v>0</v>
      </c>
      <c r="S49" s="53">
        <v>94</v>
      </c>
      <c r="V49" s="44" t="s">
        <v>119</v>
      </c>
      <c r="W49" s="19">
        <f t="shared" si="9"/>
        <v>18</v>
      </c>
      <c r="X49" s="19">
        <f t="shared" si="10"/>
        <v>14</v>
      </c>
      <c r="Y49" s="19">
        <f t="shared" si="11"/>
        <v>15</v>
      </c>
      <c r="Z49" s="19">
        <f t="shared" si="3"/>
        <v>29</v>
      </c>
      <c r="AA49" s="16"/>
      <c r="AB49" s="58" t="s">
        <v>103</v>
      </c>
      <c r="AC49" s="59"/>
      <c r="AD49" s="24">
        <f>VLOOKUP($A41,$A$2:$S$67,10,FALSE)</f>
        <v>322</v>
      </c>
      <c r="AE49" s="24">
        <f>VLOOKUP($A41,$A$2:$S$67,13,FALSE)</f>
        <v>509</v>
      </c>
      <c r="AF49" s="24">
        <f>VLOOKUP($A41,$A$2:$S$67,16,FALSE)</f>
        <v>529</v>
      </c>
      <c r="AG49" s="19">
        <f>AE49+AF49</f>
        <v>1038</v>
      </c>
    </row>
    <row r="50" spans="1:33" ht="17.25" customHeight="1" x14ac:dyDescent="0.15">
      <c r="A50" s="53">
        <v>56</v>
      </c>
      <c r="B50" s="53" t="s">
        <v>91</v>
      </c>
      <c r="C50" s="53">
        <v>0</v>
      </c>
      <c r="D50" s="53"/>
      <c r="E50" s="53">
        <v>0</v>
      </c>
      <c r="F50" s="53"/>
      <c r="G50" s="53">
        <v>22</v>
      </c>
      <c r="H50" s="53">
        <v>0</v>
      </c>
      <c r="I50" s="53">
        <v>0</v>
      </c>
      <c r="J50" s="53">
        <v>22</v>
      </c>
      <c r="K50" s="53">
        <v>23</v>
      </c>
      <c r="L50" s="53">
        <v>0</v>
      </c>
      <c r="M50" s="53">
        <v>23</v>
      </c>
      <c r="N50" s="53">
        <v>15</v>
      </c>
      <c r="O50" s="53">
        <v>0</v>
      </c>
      <c r="P50" s="53">
        <v>15</v>
      </c>
      <c r="Q50" s="53">
        <v>38</v>
      </c>
      <c r="R50" s="53">
        <v>0</v>
      </c>
      <c r="S50" s="53">
        <v>38</v>
      </c>
      <c r="V50" s="44" t="s">
        <v>120</v>
      </c>
      <c r="W50" s="19">
        <f t="shared" si="9"/>
        <v>36</v>
      </c>
      <c r="X50" s="19">
        <f t="shared" si="10"/>
        <v>33</v>
      </c>
      <c r="Y50" s="19">
        <f t="shared" si="11"/>
        <v>29</v>
      </c>
      <c r="Z50" s="19">
        <f t="shared" si="3"/>
        <v>62</v>
      </c>
      <c r="AA50" s="16"/>
      <c r="AB50" s="58" t="s">
        <v>67</v>
      </c>
      <c r="AC50" s="59"/>
      <c r="AD50" s="19">
        <f>SUM(AD45:AD49)</f>
        <v>1764</v>
      </c>
      <c r="AE50" s="19">
        <f>SUM(AE45:AE49)</f>
        <v>2542</v>
      </c>
      <c r="AF50" s="19">
        <f>SUM(AF45:AF49)</f>
        <v>2659</v>
      </c>
      <c r="AG50" s="19">
        <f>SUM(AG45:AG49)</f>
        <v>5201</v>
      </c>
    </row>
    <row r="51" spans="1:33" ht="17.25" customHeight="1" x14ac:dyDescent="0.15">
      <c r="A51" s="53">
        <v>57</v>
      </c>
      <c r="B51" s="53" t="s">
        <v>94</v>
      </c>
      <c r="C51" s="53">
        <v>0</v>
      </c>
      <c r="D51" s="53"/>
      <c r="E51" s="53">
        <v>0</v>
      </c>
      <c r="F51" s="53"/>
      <c r="G51" s="53">
        <v>110</v>
      </c>
      <c r="H51" s="53">
        <v>3</v>
      </c>
      <c r="I51" s="53">
        <v>0</v>
      </c>
      <c r="J51" s="53">
        <v>113</v>
      </c>
      <c r="K51" s="53">
        <v>106</v>
      </c>
      <c r="L51" s="53">
        <v>2</v>
      </c>
      <c r="M51" s="53">
        <v>108</v>
      </c>
      <c r="N51" s="53">
        <v>139</v>
      </c>
      <c r="O51" s="53">
        <v>1</v>
      </c>
      <c r="P51" s="53">
        <v>140</v>
      </c>
      <c r="Q51" s="53">
        <v>245</v>
      </c>
      <c r="R51" s="53">
        <v>3</v>
      </c>
      <c r="S51" s="53">
        <v>248</v>
      </c>
      <c r="V51" s="44" t="s">
        <v>121</v>
      </c>
      <c r="W51" s="19">
        <f t="shared" si="9"/>
        <v>15</v>
      </c>
      <c r="X51" s="19">
        <f t="shared" si="10"/>
        <v>16</v>
      </c>
      <c r="Y51" s="19">
        <f t="shared" si="11"/>
        <v>18</v>
      </c>
      <c r="Z51" s="19">
        <f t="shared" si="3"/>
        <v>34</v>
      </c>
      <c r="AA51" s="16"/>
      <c r="AB51" s="25"/>
      <c r="AC51" s="41"/>
    </row>
    <row r="52" spans="1:33" ht="17.25" customHeight="1" x14ac:dyDescent="0.15">
      <c r="A52" s="53">
        <v>58</v>
      </c>
      <c r="B52" s="53" t="s">
        <v>96</v>
      </c>
      <c r="C52" s="53">
        <v>0</v>
      </c>
      <c r="D52" s="53"/>
      <c r="E52" s="53">
        <v>0</v>
      </c>
      <c r="F52" s="53"/>
      <c r="G52" s="53">
        <v>147</v>
      </c>
      <c r="H52" s="53">
        <v>11</v>
      </c>
      <c r="I52" s="53">
        <v>1</v>
      </c>
      <c r="J52" s="53">
        <v>159</v>
      </c>
      <c r="K52" s="53">
        <v>143</v>
      </c>
      <c r="L52" s="53">
        <v>1</v>
      </c>
      <c r="M52" s="53">
        <v>144</v>
      </c>
      <c r="N52" s="53">
        <v>152</v>
      </c>
      <c r="O52" s="53">
        <v>11</v>
      </c>
      <c r="P52" s="53">
        <v>163</v>
      </c>
      <c r="Q52" s="53">
        <v>295</v>
      </c>
      <c r="R52" s="53">
        <v>12</v>
      </c>
      <c r="S52" s="53">
        <v>307</v>
      </c>
      <c r="V52" s="44" t="s">
        <v>122</v>
      </c>
      <c r="W52" s="19">
        <f t="shared" si="9"/>
        <v>56</v>
      </c>
      <c r="X52" s="19">
        <f t="shared" si="10"/>
        <v>59</v>
      </c>
      <c r="Y52" s="19">
        <f t="shared" si="11"/>
        <v>60</v>
      </c>
      <c r="Z52" s="19">
        <f t="shared" si="3"/>
        <v>119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53">
        <v>59</v>
      </c>
      <c r="B53" s="53" t="s">
        <v>98</v>
      </c>
      <c r="C53" s="53">
        <v>0</v>
      </c>
      <c r="D53" s="53"/>
      <c r="E53" s="53">
        <v>0</v>
      </c>
      <c r="F53" s="53"/>
      <c r="G53" s="53">
        <v>36</v>
      </c>
      <c r="H53" s="53">
        <v>0</v>
      </c>
      <c r="I53" s="53">
        <v>2</v>
      </c>
      <c r="J53" s="53">
        <v>38</v>
      </c>
      <c r="K53" s="53">
        <v>37</v>
      </c>
      <c r="L53" s="53">
        <v>0</v>
      </c>
      <c r="M53" s="53">
        <v>37</v>
      </c>
      <c r="N53" s="53">
        <v>34</v>
      </c>
      <c r="O53" s="53">
        <v>2</v>
      </c>
      <c r="P53" s="53">
        <v>36</v>
      </c>
      <c r="Q53" s="53">
        <v>71</v>
      </c>
      <c r="R53" s="53">
        <v>2</v>
      </c>
      <c r="S53" s="53">
        <v>73</v>
      </c>
      <c r="AB53" s="25"/>
      <c r="AC53" s="25"/>
      <c r="AD53" s="25"/>
      <c r="AE53" s="25"/>
      <c r="AF53" s="25"/>
      <c r="AG53" s="25"/>
    </row>
    <row r="54" spans="1:33" x14ac:dyDescent="0.15">
      <c r="A54" s="53">
        <v>60</v>
      </c>
      <c r="B54" s="53" t="s">
        <v>100</v>
      </c>
      <c r="C54" s="53">
        <v>0</v>
      </c>
      <c r="D54" s="53"/>
      <c r="E54" s="53">
        <v>0</v>
      </c>
      <c r="F54" s="53"/>
      <c r="G54" s="53">
        <v>32</v>
      </c>
      <c r="H54" s="53">
        <v>4</v>
      </c>
      <c r="I54" s="53">
        <v>0</v>
      </c>
      <c r="J54" s="53">
        <v>36</v>
      </c>
      <c r="K54" s="53">
        <v>27</v>
      </c>
      <c r="L54" s="53">
        <v>4</v>
      </c>
      <c r="M54" s="53">
        <v>31</v>
      </c>
      <c r="N54" s="53">
        <v>34</v>
      </c>
      <c r="O54" s="53">
        <v>0</v>
      </c>
      <c r="P54" s="53">
        <v>34</v>
      </c>
      <c r="Q54" s="53">
        <v>61</v>
      </c>
      <c r="R54" s="53">
        <v>4</v>
      </c>
      <c r="S54" s="53">
        <v>65</v>
      </c>
    </row>
    <row r="55" spans="1:33" ht="14.25" x14ac:dyDescent="0.15">
      <c r="A55" s="53">
        <v>61</v>
      </c>
      <c r="B55" s="53" t="s">
        <v>102</v>
      </c>
      <c r="C55" s="53">
        <v>0</v>
      </c>
      <c r="D55" s="53"/>
      <c r="E55" s="53">
        <v>0</v>
      </c>
      <c r="F55" s="53"/>
      <c r="G55" s="53">
        <v>102</v>
      </c>
      <c r="H55" s="53">
        <v>21</v>
      </c>
      <c r="I55" s="53">
        <v>0</v>
      </c>
      <c r="J55" s="53">
        <v>123</v>
      </c>
      <c r="K55" s="53">
        <v>103</v>
      </c>
      <c r="L55" s="53">
        <v>6</v>
      </c>
      <c r="M55" s="53">
        <v>109</v>
      </c>
      <c r="N55" s="53">
        <v>117</v>
      </c>
      <c r="O55" s="53">
        <v>15</v>
      </c>
      <c r="P55" s="53">
        <v>132</v>
      </c>
      <c r="Q55" s="53">
        <v>220</v>
      </c>
      <c r="R55" s="53">
        <v>21</v>
      </c>
      <c r="S55" s="53">
        <v>241</v>
      </c>
      <c r="V55" s="2"/>
    </row>
    <row r="56" spans="1:33" x14ac:dyDescent="0.15">
      <c r="A56" s="53">
        <v>62</v>
      </c>
      <c r="B56" s="53" t="s">
        <v>104</v>
      </c>
      <c r="C56" s="53">
        <v>0</v>
      </c>
      <c r="D56" s="53"/>
      <c r="E56" s="53">
        <v>0</v>
      </c>
      <c r="F56" s="53"/>
      <c r="G56" s="53">
        <v>45</v>
      </c>
      <c r="H56" s="53">
        <v>0</v>
      </c>
      <c r="I56" s="53">
        <v>0</v>
      </c>
      <c r="J56" s="53">
        <v>45</v>
      </c>
      <c r="K56" s="53">
        <v>46</v>
      </c>
      <c r="L56" s="53">
        <v>0</v>
      </c>
      <c r="M56" s="53">
        <v>46</v>
      </c>
      <c r="N56" s="53">
        <v>49</v>
      </c>
      <c r="O56" s="53">
        <v>0</v>
      </c>
      <c r="P56" s="53">
        <v>49</v>
      </c>
      <c r="Q56" s="53">
        <v>95</v>
      </c>
      <c r="R56" s="53">
        <v>0</v>
      </c>
      <c r="S56" s="53">
        <v>95</v>
      </c>
    </row>
    <row r="57" spans="1:33" x14ac:dyDescent="0.15">
      <c r="A57" s="53">
        <v>63</v>
      </c>
      <c r="B57" s="53" t="s">
        <v>106</v>
      </c>
      <c r="C57" s="53">
        <v>0</v>
      </c>
      <c r="D57" s="53"/>
      <c r="E57" s="53">
        <v>0</v>
      </c>
      <c r="F57" s="53"/>
      <c r="G57" s="53">
        <v>149</v>
      </c>
      <c r="H57" s="53">
        <v>15</v>
      </c>
      <c r="I57" s="53">
        <v>1</v>
      </c>
      <c r="J57" s="53">
        <v>165</v>
      </c>
      <c r="K57" s="53">
        <v>133</v>
      </c>
      <c r="L57" s="53">
        <v>0</v>
      </c>
      <c r="M57" s="53">
        <v>133</v>
      </c>
      <c r="N57" s="53">
        <v>134</v>
      </c>
      <c r="O57" s="53">
        <v>17</v>
      </c>
      <c r="P57" s="53">
        <v>151</v>
      </c>
      <c r="Q57" s="53">
        <v>267</v>
      </c>
      <c r="R57" s="53">
        <v>17</v>
      </c>
      <c r="S57" s="53">
        <v>284</v>
      </c>
    </row>
    <row r="58" spans="1:33" x14ac:dyDescent="0.15">
      <c r="A58" s="53">
        <v>64</v>
      </c>
      <c r="B58" s="53" t="s">
        <v>108</v>
      </c>
      <c r="C58" s="53">
        <v>0</v>
      </c>
      <c r="D58" s="53"/>
      <c r="E58" s="53">
        <v>0</v>
      </c>
      <c r="F58" s="53"/>
      <c r="G58" s="53">
        <v>43</v>
      </c>
      <c r="H58" s="53">
        <v>0</v>
      </c>
      <c r="I58" s="53">
        <v>0</v>
      </c>
      <c r="J58" s="53">
        <v>43</v>
      </c>
      <c r="K58" s="53">
        <v>39</v>
      </c>
      <c r="L58" s="53">
        <v>0</v>
      </c>
      <c r="M58" s="53">
        <v>39</v>
      </c>
      <c r="N58" s="53">
        <v>48</v>
      </c>
      <c r="O58" s="53">
        <v>0</v>
      </c>
      <c r="P58" s="53">
        <v>48</v>
      </c>
      <c r="Q58" s="53">
        <v>87</v>
      </c>
      <c r="R58" s="53">
        <v>0</v>
      </c>
      <c r="S58" s="53">
        <v>87</v>
      </c>
    </row>
    <row r="59" spans="1:33" x14ac:dyDescent="0.15">
      <c r="A59" s="53">
        <v>65</v>
      </c>
      <c r="B59" s="53" t="s">
        <v>110</v>
      </c>
      <c r="C59" s="53">
        <v>0</v>
      </c>
      <c r="D59" s="53"/>
      <c r="E59" s="53">
        <v>0</v>
      </c>
      <c r="F59" s="53"/>
      <c r="G59" s="53">
        <v>101</v>
      </c>
      <c r="H59" s="53">
        <v>0</v>
      </c>
      <c r="I59" s="53">
        <v>1</v>
      </c>
      <c r="J59" s="53">
        <v>102</v>
      </c>
      <c r="K59" s="53">
        <v>84</v>
      </c>
      <c r="L59" s="53">
        <v>1</v>
      </c>
      <c r="M59" s="53">
        <v>85</v>
      </c>
      <c r="N59" s="53">
        <v>97</v>
      </c>
      <c r="O59" s="53">
        <v>0</v>
      </c>
      <c r="P59" s="53">
        <v>97</v>
      </c>
      <c r="Q59" s="53">
        <v>181</v>
      </c>
      <c r="R59" s="53">
        <v>1</v>
      </c>
      <c r="S59" s="53">
        <v>182</v>
      </c>
    </row>
    <row r="60" spans="1:33" x14ac:dyDescent="0.15">
      <c r="A60" s="53">
        <v>66</v>
      </c>
      <c r="B60" s="53" t="s">
        <v>111</v>
      </c>
      <c r="C60" s="53">
        <v>0</v>
      </c>
      <c r="D60" s="53"/>
      <c r="E60" s="53">
        <v>0</v>
      </c>
      <c r="F60" s="53"/>
      <c r="G60" s="53">
        <v>14</v>
      </c>
      <c r="H60" s="53">
        <v>2</v>
      </c>
      <c r="I60" s="53">
        <v>0</v>
      </c>
      <c r="J60" s="53">
        <v>16</v>
      </c>
      <c r="K60" s="53">
        <v>11</v>
      </c>
      <c r="L60" s="53">
        <v>2</v>
      </c>
      <c r="M60" s="53">
        <v>13</v>
      </c>
      <c r="N60" s="53">
        <v>10</v>
      </c>
      <c r="O60" s="53">
        <v>0</v>
      </c>
      <c r="P60" s="53">
        <v>10</v>
      </c>
      <c r="Q60" s="53">
        <v>21</v>
      </c>
      <c r="R60" s="53">
        <v>2</v>
      </c>
      <c r="S60" s="53">
        <v>23</v>
      </c>
    </row>
    <row r="61" spans="1:33" x14ac:dyDescent="0.15">
      <c r="A61" s="53">
        <v>67</v>
      </c>
      <c r="B61" s="53" t="s">
        <v>113</v>
      </c>
      <c r="C61" s="53">
        <v>0</v>
      </c>
      <c r="D61" s="53"/>
      <c r="E61" s="53">
        <v>0</v>
      </c>
      <c r="F61" s="53"/>
      <c r="G61" s="53">
        <v>113</v>
      </c>
      <c r="H61" s="53">
        <v>1</v>
      </c>
      <c r="I61" s="53">
        <v>1</v>
      </c>
      <c r="J61" s="53">
        <v>115</v>
      </c>
      <c r="K61" s="53">
        <v>125</v>
      </c>
      <c r="L61" s="53">
        <v>2</v>
      </c>
      <c r="M61" s="53">
        <v>127</v>
      </c>
      <c r="N61" s="53">
        <v>139</v>
      </c>
      <c r="O61" s="53">
        <v>0</v>
      </c>
      <c r="P61" s="53">
        <v>139</v>
      </c>
      <c r="Q61" s="53">
        <v>264</v>
      </c>
      <c r="R61" s="53">
        <v>2</v>
      </c>
      <c r="S61" s="53">
        <v>266</v>
      </c>
    </row>
    <row r="62" spans="1:33" x14ac:dyDescent="0.15">
      <c r="A62" s="53">
        <v>68</v>
      </c>
      <c r="B62" s="53" t="s">
        <v>123</v>
      </c>
      <c r="C62" s="53">
        <v>0</v>
      </c>
      <c r="D62" s="53"/>
      <c r="E62" s="53">
        <v>0</v>
      </c>
      <c r="F62" s="53"/>
      <c r="G62" s="53">
        <v>58</v>
      </c>
      <c r="H62" s="53">
        <v>1</v>
      </c>
      <c r="I62" s="53">
        <v>1</v>
      </c>
      <c r="J62" s="53">
        <v>60</v>
      </c>
      <c r="K62" s="53">
        <v>56</v>
      </c>
      <c r="L62" s="53">
        <v>0</v>
      </c>
      <c r="M62" s="53">
        <v>56</v>
      </c>
      <c r="N62" s="53">
        <v>64</v>
      </c>
      <c r="O62" s="53">
        <v>2</v>
      </c>
      <c r="P62" s="53">
        <v>66</v>
      </c>
      <c r="Q62" s="53">
        <v>120</v>
      </c>
      <c r="R62" s="53">
        <v>2</v>
      </c>
      <c r="S62" s="53">
        <v>122</v>
      </c>
    </row>
    <row r="63" spans="1:33" x14ac:dyDescent="0.15">
      <c r="A63" s="53">
        <v>69</v>
      </c>
      <c r="B63" s="53" t="s">
        <v>117</v>
      </c>
      <c r="C63" s="53">
        <v>0</v>
      </c>
      <c r="D63" s="53"/>
      <c r="E63" s="53">
        <v>0</v>
      </c>
      <c r="F63" s="53"/>
      <c r="G63" s="53">
        <v>370</v>
      </c>
      <c r="H63" s="53">
        <v>4</v>
      </c>
      <c r="I63" s="53">
        <v>3</v>
      </c>
      <c r="J63" s="53">
        <v>377</v>
      </c>
      <c r="K63" s="53">
        <v>384</v>
      </c>
      <c r="L63" s="53">
        <v>7</v>
      </c>
      <c r="M63" s="53">
        <v>391</v>
      </c>
      <c r="N63" s="53">
        <v>373</v>
      </c>
      <c r="O63" s="53">
        <v>0</v>
      </c>
      <c r="P63" s="53">
        <v>373</v>
      </c>
      <c r="Q63" s="53">
        <v>757</v>
      </c>
      <c r="R63" s="53">
        <v>7</v>
      </c>
      <c r="S63" s="53">
        <v>764</v>
      </c>
    </row>
    <row r="64" spans="1:33" x14ac:dyDescent="0.15">
      <c r="A64" s="53">
        <v>70</v>
      </c>
      <c r="B64" s="53" t="s">
        <v>119</v>
      </c>
      <c r="C64" s="53">
        <v>0</v>
      </c>
      <c r="D64" s="53"/>
      <c r="E64" s="53">
        <v>0</v>
      </c>
      <c r="F64" s="53"/>
      <c r="G64" s="53">
        <v>18</v>
      </c>
      <c r="H64" s="53">
        <v>0</v>
      </c>
      <c r="I64" s="53">
        <v>0</v>
      </c>
      <c r="J64" s="53">
        <v>18</v>
      </c>
      <c r="K64" s="53">
        <v>14</v>
      </c>
      <c r="L64" s="53">
        <v>0</v>
      </c>
      <c r="M64" s="53">
        <v>14</v>
      </c>
      <c r="N64" s="53">
        <v>15</v>
      </c>
      <c r="O64" s="53">
        <v>0</v>
      </c>
      <c r="P64" s="53">
        <v>15</v>
      </c>
      <c r="Q64" s="53">
        <v>29</v>
      </c>
      <c r="R64" s="53">
        <v>0</v>
      </c>
      <c r="S64" s="53">
        <v>29</v>
      </c>
    </row>
    <row r="65" spans="1:19" s="10" customFormat="1" x14ac:dyDescent="0.15">
      <c r="A65" s="53">
        <v>71</v>
      </c>
      <c r="B65" s="53" t="s">
        <v>120</v>
      </c>
      <c r="C65" s="53">
        <v>0</v>
      </c>
      <c r="D65" s="53"/>
      <c r="E65" s="53">
        <v>0</v>
      </c>
      <c r="F65" s="53"/>
      <c r="G65" s="53">
        <v>36</v>
      </c>
      <c r="H65" s="53">
        <v>0</v>
      </c>
      <c r="I65" s="53">
        <v>0</v>
      </c>
      <c r="J65" s="53">
        <v>36</v>
      </c>
      <c r="K65" s="53">
        <v>33</v>
      </c>
      <c r="L65" s="53">
        <v>0</v>
      </c>
      <c r="M65" s="53">
        <v>33</v>
      </c>
      <c r="N65" s="53">
        <v>29</v>
      </c>
      <c r="O65" s="53">
        <v>0</v>
      </c>
      <c r="P65" s="53">
        <v>29</v>
      </c>
      <c r="Q65" s="53">
        <v>62</v>
      </c>
      <c r="R65" s="53">
        <v>0</v>
      </c>
      <c r="S65" s="53">
        <v>62</v>
      </c>
    </row>
    <row r="66" spans="1:19" s="10" customFormat="1" x14ac:dyDescent="0.15">
      <c r="A66" s="53">
        <v>72</v>
      </c>
      <c r="B66" s="53" t="s">
        <v>121</v>
      </c>
      <c r="C66" s="53">
        <v>0</v>
      </c>
      <c r="D66" s="53"/>
      <c r="E66" s="53">
        <v>0</v>
      </c>
      <c r="F66" s="53"/>
      <c r="G66" s="53">
        <v>15</v>
      </c>
      <c r="H66" s="53">
        <v>0</v>
      </c>
      <c r="I66" s="53">
        <v>0</v>
      </c>
      <c r="J66" s="53">
        <v>15</v>
      </c>
      <c r="K66" s="53">
        <v>16</v>
      </c>
      <c r="L66" s="53">
        <v>0</v>
      </c>
      <c r="M66" s="53">
        <v>16</v>
      </c>
      <c r="N66" s="53">
        <v>18</v>
      </c>
      <c r="O66" s="53">
        <v>0</v>
      </c>
      <c r="P66" s="53">
        <v>18</v>
      </c>
      <c r="Q66" s="53">
        <v>34</v>
      </c>
      <c r="R66" s="53">
        <v>0</v>
      </c>
      <c r="S66" s="53">
        <v>34</v>
      </c>
    </row>
    <row r="67" spans="1:19" s="10" customFormat="1" x14ac:dyDescent="0.15">
      <c r="A67" s="53">
        <v>73</v>
      </c>
      <c r="B67" s="53" t="s">
        <v>122</v>
      </c>
      <c r="C67" s="53">
        <v>0</v>
      </c>
      <c r="D67" s="53"/>
      <c r="E67" s="53">
        <v>0</v>
      </c>
      <c r="F67" s="53"/>
      <c r="G67" s="53">
        <v>55</v>
      </c>
      <c r="H67" s="53">
        <v>0</v>
      </c>
      <c r="I67" s="53">
        <v>1</v>
      </c>
      <c r="J67" s="53">
        <v>56</v>
      </c>
      <c r="K67" s="53">
        <v>58</v>
      </c>
      <c r="L67" s="53">
        <v>1</v>
      </c>
      <c r="M67" s="53">
        <v>59</v>
      </c>
      <c r="N67" s="53">
        <v>60</v>
      </c>
      <c r="O67" s="53">
        <v>0</v>
      </c>
      <c r="P67" s="53">
        <v>60</v>
      </c>
      <c r="Q67" s="53">
        <v>118</v>
      </c>
      <c r="R67" s="53">
        <v>1</v>
      </c>
      <c r="S67" s="53">
        <v>119</v>
      </c>
    </row>
    <row r="68" spans="1:19" s="10" customFormat="1" x14ac:dyDescent="0.15">
      <c r="A68" s="53">
        <v>99</v>
      </c>
      <c r="B68" s="53" t="s">
        <v>124</v>
      </c>
      <c r="C68" s="53">
        <v>0</v>
      </c>
      <c r="D68" s="53"/>
      <c r="E68" s="53">
        <v>0</v>
      </c>
      <c r="F68" s="53"/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B29:AC29"/>
    <mergeCell ref="AB31:AC31"/>
    <mergeCell ref="AB32:AC32"/>
    <mergeCell ref="AB33:AC33"/>
    <mergeCell ref="AB34:AC34"/>
    <mergeCell ref="AB35:AC35"/>
    <mergeCell ref="AB19:AC19"/>
    <mergeCell ref="AB20:AC20"/>
    <mergeCell ref="AB21:AC21"/>
    <mergeCell ref="AB22:AC22"/>
    <mergeCell ref="AB23:AC23"/>
    <mergeCell ref="AB24:AC24"/>
    <mergeCell ref="AB8:AB11"/>
    <mergeCell ref="AB13:AC13"/>
    <mergeCell ref="AD13:AG13"/>
    <mergeCell ref="AB15:AC15"/>
    <mergeCell ref="AB17:AC17"/>
    <mergeCell ref="AB18:AC18"/>
    <mergeCell ref="V1:AC1"/>
    <mergeCell ref="AB3:AC3"/>
    <mergeCell ref="AB4:AC4"/>
    <mergeCell ref="AB5:AC5"/>
    <mergeCell ref="AB6:AC6"/>
    <mergeCell ref="AB7:AC7"/>
  </mergeCells>
  <phoneticPr fontId="3"/>
  <pageMargins left="0.7" right="0.7" top="0.75" bottom="0.75" header="0.3" footer="0.3"/>
  <pageSetup paperSize="9" scale="8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8F68A-3DC1-4733-BF8E-5EA5D57AA151}">
  <sheetPr>
    <pageSetUpPr fitToPage="1"/>
  </sheetPr>
  <dimension ref="A1:AN68"/>
  <sheetViews>
    <sheetView topLeftCell="V1" zoomScale="55" zoomScaleNormal="55" workbookViewId="0">
      <selection activeCell="AF11" sqref="AF11"/>
    </sheetView>
  </sheetViews>
  <sheetFormatPr defaultRowHeight="13.5" x14ac:dyDescent="0.15"/>
  <cols>
    <col min="1" max="11" width="9" style="1" hidden="1" customWidth="1"/>
    <col min="12" max="12" width="7.875" style="1" hidden="1" customWidth="1"/>
    <col min="13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69" t="s">
        <v>131</v>
      </c>
      <c r="W1" s="70"/>
      <c r="X1" s="70"/>
      <c r="Y1" s="70"/>
      <c r="Z1" s="70"/>
      <c r="AA1" s="70"/>
      <c r="AB1" s="70"/>
      <c r="AC1" s="7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125</v>
      </c>
      <c r="H2" s="1">
        <v>2</v>
      </c>
      <c r="I2" s="1">
        <v>0</v>
      </c>
      <c r="J2" s="1">
        <v>127</v>
      </c>
      <c r="K2" s="1">
        <v>139</v>
      </c>
      <c r="L2" s="1">
        <v>3</v>
      </c>
      <c r="M2" s="1">
        <v>142</v>
      </c>
      <c r="N2" s="1">
        <v>163</v>
      </c>
      <c r="O2" s="1">
        <v>1</v>
      </c>
      <c r="P2" s="1">
        <v>164</v>
      </c>
      <c r="Q2" s="1">
        <v>302</v>
      </c>
      <c r="R2" s="1">
        <v>4</v>
      </c>
      <c r="S2" s="1">
        <v>306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27</v>
      </c>
      <c r="H3" s="1">
        <v>0</v>
      </c>
      <c r="I3" s="1">
        <v>0</v>
      </c>
      <c r="J3" s="1">
        <v>27</v>
      </c>
      <c r="K3" s="1">
        <v>34</v>
      </c>
      <c r="L3" s="1">
        <v>0</v>
      </c>
      <c r="M3" s="1">
        <v>34</v>
      </c>
      <c r="N3" s="1">
        <v>42</v>
      </c>
      <c r="O3" s="1">
        <v>0</v>
      </c>
      <c r="P3" s="1">
        <v>42</v>
      </c>
      <c r="Q3" s="1">
        <v>76</v>
      </c>
      <c r="R3" s="1">
        <v>0</v>
      </c>
      <c r="S3" s="1">
        <v>76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71" t="s">
        <v>26</v>
      </c>
      <c r="AC3" s="7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24</v>
      </c>
      <c r="L4" s="1">
        <v>0</v>
      </c>
      <c r="M4" s="1">
        <v>24</v>
      </c>
      <c r="N4" s="1">
        <v>20</v>
      </c>
      <c r="O4" s="1">
        <v>1</v>
      </c>
      <c r="P4" s="1">
        <v>21</v>
      </c>
      <c r="Q4" s="1">
        <v>44</v>
      </c>
      <c r="R4" s="1">
        <v>1</v>
      </c>
      <c r="S4" s="1">
        <v>45</v>
      </c>
      <c r="V4" s="44" t="s">
        <v>19</v>
      </c>
      <c r="W4" s="19">
        <f t="shared" ref="W4:W21" si="0">VLOOKUP($A2,$A$2:$S$67,10,FALSE)</f>
        <v>127</v>
      </c>
      <c r="X4" s="19">
        <f t="shared" ref="X4:X21" si="1">VLOOKUP($A2,$A$2:$S$67,13,FALSE)</f>
        <v>142</v>
      </c>
      <c r="Y4" s="19">
        <f t="shared" ref="Y4:Y21" si="2">VLOOKUP($A2,$A$2:$S$67,16,FALSE)</f>
        <v>164</v>
      </c>
      <c r="Z4" s="19">
        <f t="shared" ref="Z4:Z52" si="3">Y4+X4</f>
        <v>306</v>
      </c>
      <c r="AA4" s="16"/>
      <c r="AB4" s="73" t="s">
        <v>29</v>
      </c>
      <c r="AC4" s="61"/>
      <c r="AD4" s="4" t="s">
        <v>41</v>
      </c>
      <c r="AE4" s="19">
        <f>SUM(K2:K67)</f>
        <v>14090</v>
      </c>
      <c r="AF4" s="19">
        <f>SUM(N2:N67)</f>
        <v>15407</v>
      </c>
      <c r="AG4" s="20">
        <f>AE4+AF4</f>
        <v>29497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60</v>
      </c>
      <c r="H5" s="1">
        <v>0</v>
      </c>
      <c r="I5" s="1">
        <v>1</v>
      </c>
      <c r="J5" s="1">
        <v>61</v>
      </c>
      <c r="K5" s="1">
        <v>50</v>
      </c>
      <c r="L5" s="1">
        <v>0</v>
      </c>
      <c r="M5" s="1">
        <v>50</v>
      </c>
      <c r="N5" s="1">
        <v>65</v>
      </c>
      <c r="O5" s="1">
        <v>1</v>
      </c>
      <c r="P5" s="1">
        <v>66</v>
      </c>
      <c r="Q5" s="1">
        <v>115</v>
      </c>
      <c r="R5" s="1">
        <v>1</v>
      </c>
      <c r="S5" s="1">
        <v>116</v>
      </c>
      <c r="V5" s="44" t="s">
        <v>20</v>
      </c>
      <c r="W5" s="19">
        <f t="shared" si="0"/>
        <v>27</v>
      </c>
      <c r="X5" s="19">
        <f t="shared" si="1"/>
        <v>34</v>
      </c>
      <c r="Y5" s="19">
        <f t="shared" si="2"/>
        <v>42</v>
      </c>
      <c r="Z5" s="19">
        <f t="shared" si="3"/>
        <v>76</v>
      </c>
      <c r="AA5" s="16"/>
      <c r="AB5" s="73" t="s">
        <v>31</v>
      </c>
      <c r="AC5" s="61"/>
      <c r="AD5" s="4" t="s">
        <v>41</v>
      </c>
      <c r="AE5" s="19">
        <f>SUM(L2:L67)</f>
        <v>86</v>
      </c>
      <c r="AF5" s="19">
        <f>SUM(O2:O67)</f>
        <v>116</v>
      </c>
      <c r="AG5" s="20">
        <f>AE5+AF5</f>
        <v>202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33</v>
      </c>
      <c r="L6" s="1">
        <v>0</v>
      </c>
      <c r="M6" s="1">
        <v>33</v>
      </c>
      <c r="N6" s="1">
        <v>37</v>
      </c>
      <c r="O6" s="1">
        <v>0</v>
      </c>
      <c r="P6" s="1">
        <v>37</v>
      </c>
      <c r="Q6" s="1">
        <v>70</v>
      </c>
      <c r="R6" s="1">
        <v>0</v>
      </c>
      <c r="S6" s="1">
        <v>70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21</v>
      </c>
      <c r="Z6" s="19">
        <f t="shared" si="3"/>
        <v>45</v>
      </c>
      <c r="AA6" s="16"/>
      <c r="AB6" s="74" t="s">
        <v>33</v>
      </c>
      <c r="AC6" s="75"/>
      <c r="AD6" s="21">
        <f>SUM(J2:J67)</f>
        <v>12559</v>
      </c>
      <c r="AE6" s="21">
        <f>SUM(AE4:AE5)</f>
        <v>14176</v>
      </c>
      <c r="AF6" s="19">
        <f>SUM(AF4:AF5)</f>
        <v>15523</v>
      </c>
      <c r="AG6" s="22">
        <f>SUM(AG4:AG5)</f>
        <v>29699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67</v>
      </c>
      <c r="H7" s="1">
        <v>0</v>
      </c>
      <c r="I7" s="1">
        <v>0</v>
      </c>
      <c r="J7" s="1">
        <v>67</v>
      </c>
      <c r="K7" s="1">
        <v>73</v>
      </c>
      <c r="L7" s="1">
        <v>0</v>
      </c>
      <c r="M7" s="1">
        <v>73</v>
      </c>
      <c r="N7" s="1">
        <v>81</v>
      </c>
      <c r="O7" s="1">
        <v>0</v>
      </c>
      <c r="P7" s="1">
        <v>81</v>
      </c>
      <c r="Q7" s="1">
        <v>154</v>
      </c>
      <c r="R7" s="1">
        <v>0</v>
      </c>
      <c r="S7" s="1">
        <v>154</v>
      </c>
      <c r="V7" s="44" t="s">
        <v>30</v>
      </c>
      <c r="W7" s="19">
        <f t="shared" si="0"/>
        <v>61</v>
      </c>
      <c r="X7" s="19">
        <f t="shared" si="1"/>
        <v>50</v>
      </c>
      <c r="Y7" s="19">
        <f t="shared" si="2"/>
        <v>66</v>
      </c>
      <c r="Z7" s="19">
        <f t="shared" si="3"/>
        <v>116</v>
      </c>
      <c r="AA7" s="16"/>
      <c r="AB7" s="64" t="s">
        <v>35</v>
      </c>
      <c r="AC7" s="65"/>
      <c r="AD7" s="23">
        <f>AD8-AD10-AD11</f>
        <v>1</v>
      </c>
      <c r="AE7" s="23">
        <f>AE8+AE9-AE10-AE11</f>
        <v>-30</v>
      </c>
      <c r="AF7" s="23">
        <f>AF8+AF9-AF10-AF11</f>
        <v>-32</v>
      </c>
      <c r="AG7" s="23">
        <f>AG8+AG9-AG10-AG11</f>
        <v>-62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37</v>
      </c>
      <c r="L8" s="1">
        <v>0</v>
      </c>
      <c r="M8" s="1">
        <v>37</v>
      </c>
      <c r="N8" s="1">
        <v>39</v>
      </c>
      <c r="O8" s="1">
        <v>0</v>
      </c>
      <c r="P8" s="1">
        <v>39</v>
      </c>
      <c r="Q8" s="1">
        <v>76</v>
      </c>
      <c r="R8" s="1">
        <v>0</v>
      </c>
      <c r="S8" s="1">
        <v>76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37</v>
      </c>
      <c r="Z8" s="19">
        <f t="shared" si="3"/>
        <v>70</v>
      </c>
      <c r="AA8" s="16"/>
      <c r="AB8" s="66" t="s">
        <v>37</v>
      </c>
      <c r="AC8" s="8" t="s">
        <v>38</v>
      </c>
      <c r="AD8" s="5">
        <v>35</v>
      </c>
      <c r="AE8" s="5">
        <v>21</v>
      </c>
      <c r="AF8" s="5">
        <v>21</v>
      </c>
      <c r="AG8" s="5">
        <f t="shared" ref="AG8:AG11" si="4">SUM(AE8:AF8)</f>
        <v>42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51</v>
      </c>
      <c r="H9" s="1">
        <v>1</v>
      </c>
      <c r="I9" s="1">
        <v>2</v>
      </c>
      <c r="J9" s="1">
        <v>54</v>
      </c>
      <c r="K9" s="1">
        <v>54</v>
      </c>
      <c r="L9" s="1">
        <v>1</v>
      </c>
      <c r="M9" s="1">
        <v>55</v>
      </c>
      <c r="N9" s="1">
        <v>47</v>
      </c>
      <c r="O9" s="1">
        <v>2</v>
      </c>
      <c r="P9" s="1">
        <v>49</v>
      </c>
      <c r="Q9" s="1">
        <v>101</v>
      </c>
      <c r="R9" s="1">
        <v>3</v>
      </c>
      <c r="S9" s="1">
        <v>104</v>
      </c>
      <c r="V9" s="44" t="s">
        <v>34</v>
      </c>
      <c r="W9" s="19">
        <f t="shared" si="0"/>
        <v>67</v>
      </c>
      <c r="X9" s="19">
        <f t="shared" si="1"/>
        <v>73</v>
      </c>
      <c r="Y9" s="19">
        <f t="shared" si="2"/>
        <v>81</v>
      </c>
      <c r="Z9" s="19">
        <f t="shared" si="3"/>
        <v>154</v>
      </c>
      <c r="AA9" s="16"/>
      <c r="AB9" s="67"/>
      <c r="AC9" s="6" t="s">
        <v>40</v>
      </c>
      <c r="AD9" s="6" t="s">
        <v>41</v>
      </c>
      <c r="AE9" s="7">
        <v>0</v>
      </c>
      <c r="AF9" s="7">
        <v>2</v>
      </c>
      <c r="AG9" s="7">
        <f t="shared" si="4"/>
        <v>2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121</v>
      </c>
      <c r="H10" s="1">
        <v>0</v>
      </c>
      <c r="I10" s="1">
        <v>1</v>
      </c>
      <c r="J10" s="1">
        <v>122</v>
      </c>
      <c r="K10" s="1">
        <v>125</v>
      </c>
      <c r="L10" s="1">
        <v>0</v>
      </c>
      <c r="M10" s="1">
        <v>125</v>
      </c>
      <c r="N10" s="1">
        <v>136</v>
      </c>
      <c r="O10" s="1">
        <v>1</v>
      </c>
      <c r="P10" s="1">
        <v>137</v>
      </c>
      <c r="Q10" s="1">
        <v>261</v>
      </c>
      <c r="R10" s="1">
        <v>1</v>
      </c>
      <c r="S10" s="1">
        <v>262</v>
      </c>
      <c r="V10" s="44" t="s">
        <v>36</v>
      </c>
      <c r="W10" s="19">
        <f t="shared" si="0"/>
        <v>38</v>
      </c>
      <c r="X10" s="19">
        <f t="shared" si="1"/>
        <v>37</v>
      </c>
      <c r="Y10" s="19">
        <f t="shared" si="2"/>
        <v>39</v>
      </c>
      <c r="Z10" s="19">
        <f t="shared" si="3"/>
        <v>76</v>
      </c>
      <c r="AA10" s="16"/>
      <c r="AB10" s="67"/>
      <c r="AC10" s="8" t="s">
        <v>43</v>
      </c>
      <c r="AD10" s="5">
        <v>19</v>
      </c>
      <c r="AE10" s="5">
        <v>38</v>
      </c>
      <c r="AF10" s="5">
        <v>41</v>
      </c>
      <c r="AG10" s="5">
        <f>SUM(AE10:AF10)</f>
        <v>79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96</v>
      </c>
      <c r="H11" s="1">
        <v>3</v>
      </c>
      <c r="I11" s="1">
        <v>0</v>
      </c>
      <c r="J11" s="1">
        <v>99</v>
      </c>
      <c r="K11" s="1">
        <v>93</v>
      </c>
      <c r="L11" s="1">
        <v>2</v>
      </c>
      <c r="M11" s="1">
        <v>95</v>
      </c>
      <c r="N11" s="1">
        <v>93</v>
      </c>
      <c r="O11" s="1">
        <v>1</v>
      </c>
      <c r="P11" s="1">
        <v>94</v>
      </c>
      <c r="Q11" s="1">
        <v>186</v>
      </c>
      <c r="R11" s="1">
        <v>3</v>
      </c>
      <c r="S11" s="1">
        <v>189</v>
      </c>
      <c r="V11" s="44" t="s">
        <v>39</v>
      </c>
      <c r="W11" s="19">
        <f t="shared" si="0"/>
        <v>54</v>
      </c>
      <c r="X11" s="19">
        <f t="shared" si="1"/>
        <v>55</v>
      </c>
      <c r="Y11" s="19">
        <f t="shared" si="2"/>
        <v>49</v>
      </c>
      <c r="Z11" s="19">
        <f t="shared" si="3"/>
        <v>104</v>
      </c>
      <c r="AA11" s="16"/>
      <c r="AB11" s="68"/>
      <c r="AC11" s="9" t="s">
        <v>45</v>
      </c>
      <c r="AD11" s="3">
        <v>15</v>
      </c>
      <c r="AE11" s="3">
        <v>13</v>
      </c>
      <c r="AF11" s="3">
        <v>14</v>
      </c>
      <c r="AG11" s="5">
        <f t="shared" si="4"/>
        <v>27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51</v>
      </c>
      <c r="H12" s="1">
        <v>0</v>
      </c>
      <c r="I12" s="1">
        <v>0</v>
      </c>
      <c r="J12" s="1">
        <v>51</v>
      </c>
      <c r="K12" s="1">
        <v>56</v>
      </c>
      <c r="L12" s="1">
        <v>0</v>
      </c>
      <c r="M12" s="1">
        <v>56</v>
      </c>
      <c r="N12" s="1">
        <v>62</v>
      </c>
      <c r="O12" s="1">
        <v>0</v>
      </c>
      <c r="P12" s="1">
        <v>62</v>
      </c>
      <c r="Q12" s="1">
        <v>118</v>
      </c>
      <c r="R12" s="1">
        <v>0</v>
      </c>
      <c r="S12" s="1">
        <v>118</v>
      </c>
      <c r="V12" s="44" t="s">
        <v>42</v>
      </c>
      <c r="W12" s="19">
        <f t="shared" si="0"/>
        <v>122</v>
      </c>
      <c r="X12" s="19">
        <f t="shared" si="1"/>
        <v>125</v>
      </c>
      <c r="Y12" s="19">
        <f t="shared" si="2"/>
        <v>137</v>
      </c>
      <c r="Z12" s="19">
        <f t="shared" si="3"/>
        <v>262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103</v>
      </c>
      <c r="H13" s="1">
        <v>1</v>
      </c>
      <c r="I13" s="1">
        <v>1</v>
      </c>
      <c r="J13" s="1">
        <v>105</v>
      </c>
      <c r="K13" s="1">
        <v>116</v>
      </c>
      <c r="L13" s="1">
        <v>2</v>
      </c>
      <c r="M13" s="1">
        <v>118</v>
      </c>
      <c r="N13" s="1">
        <v>121</v>
      </c>
      <c r="O13" s="1">
        <v>2</v>
      </c>
      <c r="P13" s="1">
        <v>123</v>
      </c>
      <c r="Q13" s="1">
        <v>237</v>
      </c>
      <c r="R13" s="1">
        <v>4</v>
      </c>
      <c r="S13" s="1">
        <v>241</v>
      </c>
      <c r="V13" s="44" t="s">
        <v>44</v>
      </c>
      <c r="W13" s="19">
        <f t="shared" si="0"/>
        <v>99</v>
      </c>
      <c r="X13" s="19">
        <f t="shared" si="1"/>
        <v>95</v>
      </c>
      <c r="Y13" s="19">
        <f t="shared" si="2"/>
        <v>94</v>
      </c>
      <c r="Z13" s="19">
        <f t="shared" si="3"/>
        <v>189</v>
      </c>
      <c r="AA13" s="28"/>
      <c r="AB13" s="58" t="s">
        <v>125</v>
      </c>
      <c r="AC13" s="61"/>
      <c r="AD13" s="58"/>
      <c r="AE13" s="60"/>
      <c r="AF13" s="60"/>
      <c r="AG13" s="6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11</v>
      </c>
      <c r="L14" s="1">
        <v>0</v>
      </c>
      <c r="M14" s="1">
        <v>11</v>
      </c>
      <c r="N14" s="1">
        <v>14</v>
      </c>
      <c r="O14" s="1">
        <v>0</v>
      </c>
      <c r="P14" s="1">
        <v>14</v>
      </c>
      <c r="Q14" s="1">
        <v>25</v>
      </c>
      <c r="R14" s="1">
        <v>0</v>
      </c>
      <c r="S14" s="1">
        <v>25</v>
      </c>
      <c r="V14" s="44" t="s">
        <v>46</v>
      </c>
      <c r="W14" s="19">
        <f t="shared" si="0"/>
        <v>51</v>
      </c>
      <c r="X14" s="19">
        <f t="shared" si="1"/>
        <v>56</v>
      </c>
      <c r="Y14" s="19">
        <f t="shared" si="2"/>
        <v>62</v>
      </c>
      <c r="Z14" s="19">
        <f t="shared" si="3"/>
        <v>118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35</v>
      </c>
      <c r="H15" s="1">
        <v>0</v>
      </c>
      <c r="I15" s="1">
        <v>0</v>
      </c>
      <c r="J15" s="1">
        <v>35</v>
      </c>
      <c r="K15" s="1">
        <v>32</v>
      </c>
      <c r="L15" s="1">
        <v>0</v>
      </c>
      <c r="M15" s="1">
        <v>32</v>
      </c>
      <c r="N15" s="1">
        <v>41</v>
      </c>
      <c r="O15" s="1">
        <v>0</v>
      </c>
      <c r="P15" s="1">
        <v>41</v>
      </c>
      <c r="Q15" s="1">
        <v>73</v>
      </c>
      <c r="R15" s="1">
        <v>0</v>
      </c>
      <c r="S15" s="1">
        <v>73</v>
      </c>
      <c r="V15" s="44" t="s">
        <v>47</v>
      </c>
      <c r="W15" s="19">
        <f t="shared" si="0"/>
        <v>105</v>
      </c>
      <c r="X15" s="19">
        <f t="shared" si="1"/>
        <v>118</v>
      </c>
      <c r="Y15" s="19">
        <f t="shared" si="2"/>
        <v>123</v>
      </c>
      <c r="Z15" s="19">
        <f t="shared" si="3"/>
        <v>241</v>
      </c>
      <c r="AA15" s="28"/>
      <c r="AB15" s="62" t="s">
        <v>60</v>
      </c>
      <c r="AC15" s="63"/>
      <c r="AD15" s="31">
        <f>VLOOKUP($A22,$A$2:$S$67,10,FALSE)+AD16</f>
        <v>803</v>
      </c>
      <c r="AE15" s="31">
        <f>VLOOKUP($A22,$A$2:$S$67,13,FALSE)+AE16</f>
        <v>832</v>
      </c>
      <c r="AF15" s="31">
        <f>VLOOKUP($A22,$A$2:$S$67,16,FALSE)+AF16</f>
        <v>950</v>
      </c>
      <c r="AG15" s="31">
        <f t="shared" ref="AG15:AG23" si="5">AE15+AF15</f>
        <v>1782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27</v>
      </c>
      <c r="L16" s="1">
        <v>0</v>
      </c>
      <c r="M16" s="1">
        <v>27</v>
      </c>
      <c r="N16" s="1">
        <v>34</v>
      </c>
      <c r="O16" s="1">
        <v>0</v>
      </c>
      <c r="P16" s="1">
        <v>34</v>
      </c>
      <c r="Q16" s="1">
        <v>61</v>
      </c>
      <c r="R16" s="1">
        <v>0</v>
      </c>
      <c r="S16" s="1">
        <v>61</v>
      </c>
      <c r="V16" s="44" t="s">
        <v>48</v>
      </c>
      <c r="W16" s="19">
        <f t="shared" si="0"/>
        <v>12</v>
      </c>
      <c r="X16" s="19">
        <f t="shared" si="1"/>
        <v>11</v>
      </c>
      <c r="Y16" s="19">
        <f t="shared" si="2"/>
        <v>14</v>
      </c>
      <c r="Z16" s="19">
        <f t="shared" si="3"/>
        <v>25</v>
      </c>
      <c r="AA16" s="28"/>
      <c r="AB16" s="32" t="s">
        <v>126</v>
      </c>
      <c r="AC16" s="33" t="s">
        <v>127</v>
      </c>
      <c r="AD16" s="34">
        <f>VLOOKUP($A36,$A$2:$S$67,10,FALSE)</f>
        <v>658</v>
      </c>
      <c r="AE16" s="34">
        <f>VLOOKUP($A36,$A$2:$S$67,13,FALSE)</f>
        <v>687</v>
      </c>
      <c r="AF16" s="35">
        <f>VLOOKUP($A36,$A$2:$S$67,16,FALSE)</f>
        <v>793</v>
      </c>
      <c r="AG16" s="36">
        <f t="shared" si="5"/>
        <v>1480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40</v>
      </c>
      <c r="H17" s="1">
        <v>0</v>
      </c>
      <c r="I17" s="1">
        <v>0</v>
      </c>
      <c r="J17" s="1">
        <v>40</v>
      </c>
      <c r="K17" s="1">
        <v>41</v>
      </c>
      <c r="L17" s="1">
        <v>0</v>
      </c>
      <c r="M17" s="1">
        <v>41</v>
      </c>
      <c r="N17" s="1">
        <v>40</v>
      </c>
      <c r="O17" s="1">
        <v>0</v>
      </c>
      <c r="P17" s="1">
        <v>40</v>
      </c>
      <c r="Q17" s="1">
        <v>81</v>
      </c>
      <c r="R17" s="1">
        <v>0</v>
      </c>
      <c r="S17" s="1">
        <v>81</v>
      </c>
      <c r="V17" s="44" t="s">
        <v>49</v>
      </c>
      <c r="W17" s="19">
        <f t="shared" si="0"/>
        <v>35</v>
      </c>
      <c r="X17" s="19">
        <f t="shared" si="1"/>
        <v>32</v>
      </c>
      <c r="Y17" s="19">
        <f t="shared" si="2"/>
        <v>41</v>
      </c>
      <c r="Z17" s="19">
        <f t="shared" si="3"/>
        <v>73</v>
      </c>
      <c r="AA17" s="28"/>
      <c r="AB17" s="58" t="s">
        <v>63</v>
      </c>
      <c r="AC17" s="61"/>
      <c r="AD17" s="24">
        <f t="shared" ref="AD17:AD23" si="6">VLOOKUP($A23,$A$2:$S$67,10,FALSE)</f>
        <v>230</v>
      </c>
      <c r="AE17" s="24">
        <f t="shared" ref="AE17:AE23" si="7">VLOOKUP($A23,$A$2:$S$67,13,FALSE)</f>
        <v>188</v>
      </c>
      <c r="AF17" s="24">
        <f t="shared" ref="AF17:AF23" si="8">VLOOKUP($A23,$A$2:$S$67,16,FALSE)</f>
        <v>266</v>
      </c>
      <c r="AG17" s="19">
        <f t="shared" si="5"/>
        <v>454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290</v>
      </c>
      <c r="H18" s="1">
        <v>2</v>
      </c>
      <c r="I18" s="1">
        <v>1</v>
      </c>
      <c r="J18" s="1">
        <v>293</v>
      </c>
      <c r="K18" s="1">
        <v>288</v>
      </c>
      <c r="L18" s="1">
        <v>3</v>
      </c>
      <c r="M18" s="1">
        <v>291</v>
      </c>
      <c r="N18" s="1">
        <v>314</v>
      </c>
      <c r="O18" s="1">
        <v>2</v>
      </c>
      <c r="P18" s="1">
        <v>316</v>
      </c>
      <c r="Q18" s="1">
        <v>602</v>
      </c>
      <c r="R18" s="1">
        <v>5</v>
      </c>
      <c r="S18" s="1">
        <v>607</v>
      </c>
      <c r="V18" s="44" t="s">
        <v>50</v>
      </c>
      <c r="W18" s="19">
        <f t="shared" si="0"/>
        <v>31</v>
      </c>
      <c r="X18" s="19">
        <f t="shared" si="1"/>
        <v>27</v>
      </c>
      <c r="Y18" s="19">
        <f t="shared" si="2"/>
        <v>34</v>
      </c>
      <c r="Z18" s="19">
        <f t="shared" si="3"/>
        <v>61</v>
      </c>
      <c r="AA18" s="28"/>
      <c r="AB18" s="58" t="s">
        <v>53</v>
      </c>
      <c r="AC18" s="61"/>
      <c r="AD18" s="24">
        <f t="shared" si="6"/>
        <v>449</v>
      </c>
      <c r="AE18" s="24">
        <f t="shared" si="7"/>
        <v>441</v>
      </c>
      <c r="AF18" s="24">
        <f t="shared" si="8"/>
        <v>509</v>
      </c>
      <c r="AG18" s="19">
        <f t="shared" si="5"/>
        <v>950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173</v>
      </c>
      <c r="H19" s="1">
        <v>0</v>
      </c>
      <c r="I19" s="1">
        <v>0</v>
      </c>
      <c r="J19" s="1">
        <v>173</v>
      </c>
      <c r="K19" s="1">
        <v>162</v>
      </c>
      <c r="L19" s="1">
        <v>0</v>
      </c>
      <c r="M19" s="1">
        <v>162</v>
      </c>
      <c r="N19" s="1">
        <v>191</v>
      </c>
      <c r="O19" s="1">
        <v>0</v>
      </c>
      <c r="P19" s="1">
        <v>191</v>
      </c>
      <c r="Q19" s="1">
        <v>353</v>
      </c>
      <c r="R19" s="1">
        <v>0</v>
      </c>
      <c r="S19" s="1">
        <v>353</v>
      </c>
      <c r="V19" s="44" t="s">
        <v>51</v>
      </c>
      <c r="W19" s="19">
        <f t="shared" si="0"/>
        <v>40</v>
      </c>
      <c r="X19" s="19">
        <f t="shared" si="1"/>
        <v>41</v>
      </c>
      <c r="Y19" s="19">
        <f t="shared" si="2"/>
        <v>40</v>
      </c>
      <c r="Z19" s="19">
        <f t="shared" si="3"/>
        <v>81</v>
      </c>
      <c r="AA19" s="28"/>
      <c r="AB19" s="58" t="s">
        <v>68</v>
      </c>
      <c r="AC19" s="61"/>
      <c r="AD19" s="24">
        <f t="shared" si="6"/>
        <v>260</v>
      </c>
      <c r="AE19" s="24">
        <f t="shared" si="7"/>
        <v>130</v>
      </c>
      <c r="AF19" s="24">
        <f t="shared" si="8"/>
        <v>253</v>
      </c>
      <c r="AG19" s="19">
        <f t="shared" si="5"/>
        <v>383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83</v>
      </c>
      <c r="H20" s="1">
        <v>1</v>
      </c>
      <c r="I20" s="1">
        <v>0</v>
      </c>
      <c r="J20" s="1">
        <v>84</v>
      </c>
      <c r="K20" s="1">
        <v>77</v>
      </c>
      <c r="L20" s="1">
        <v>0</v>
      </c>
      <c r="M20" s="1">
        <v>77</v>
      </c>
      <c r="N20" s="1">
        <v>74</v>
      </c>
      <c r="O20" s="1">
        <v>1</v>
      </c>
      <c r="P20" s="1">
        <v>75</v>
      </c>
      <c r="Q20" s="1">
        <v>151</v>
      </c>
      <c r="R20" s="1">
        <v>1</v>
      </c>
      <c r="S20" s="1">
        <v>152</v>
      </c>
      <c r="V20" s="44" t="s">
        <v>56</v>
      </c>
      <c r="W20" s="19">
        <f t="shared" si="0"/>
        <v>293</v>
      </c>
      <c r="X20" s="19">
        <f t="shared" si="1"/>
        <v>291</v>
      </c>
      <c r="Y20" s="19">
        <f t="shared" si="2"/>
        <v>316</v>
      </c>
      <c r="Z20" s="19">
        <f t="shared" si="3"/>
        <v>607</v>
      </c>
      <c r="AA20" s="28"/>
      <c r="AB20" s="58" t="s">
        <v>57</v>
      </c>
      <c r="AC20" s="61"/>
      <c r="AD20" s="24">
        <f t="shared" si="6"/>
        <v>496</v>
      </c>
      <c r="AE20" s="24">
        <f t="shared" si="7"/>
        <v>473</v>
      </c>
      <c r="AF20" s="24">
        <f t="shared" si="8"/>
        <v>555</v>
      </c>
      <c r="AG20" s="19">
        <f t="shared" si="5"/>
        <v>1028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173</v>
      </c>
      <c r="X21" s="19">
        <f t="shared" si="1"/>
        <v>162</v>
      </c>
      <c r="Y21" s="19">
        <f t="shared" si="2"/>
        <v>191</v>
      </c>
      <c r="Z21" s="19">
        <f t="shared" si="3"/>
        <v>353</v>
      </c>
      <c r="AA21" s="28"/>
      <c r="AB21" s="58" t="s">
        <v>59</v>
      </c>
      <c r="AC21" s="61"/>
      <c r="AD21" s="24">
        <f t="shared" si="6"/>
        <v>306</v>
      </c>
      <c r="AE21" s="24">
        <f t="shared" si="7"/>
        <v>279</v>
      </c>
      <c r="AF21" s="24">
        <f t="shared" si="8"/>
        <v>340</v>
      </c>
      <c r="AG21" s="19">
        <f t="shared" si="5"/>
        <v>619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140</v>
      </c>
      <c r="H22" s="1">
        <v>3</v>
      </c>
      <c r="I22" s="1">
        <v>2</v>
      </c>
      <c r="J22" s="1">
        <v>145</v>
      </c>
      <c r="K22" s="1">
        <v>143</v>
      </c>
      <c r="L22" s="1">
        <v>2</v>
      </c>
      <c r="M22" s="1">
        <v>145</v>
      </c>
      <c r="N22" s="1">
        <v>152</v>
      </c>
      <c r="O22" s="1">
        <v>5</v>
      </c>
      <c r="P22" s="1">
        <v>157</v>
      </c>
      <c r="Q22" s="1">
        <v>295</v>
      </c>
      <c r="R22" s="1">
        <v>7</v>
      </c>
      <c r="S22" s="1">
        <v>302</v>
      </c>
      <c r="V22" s="44" t="s">
        <v>61</v>
      </c>
      <c r="W22" s="19">
        <f>AD15+AD17+AD18</f>
        <v>1482</v>
      </c>
      <c r="X22" s="19">
        <f>AE15+AE17+AE18</f>
        <v>1461</v>
      </c>
      <c r="Y22" s="19">
        <f>AF15+AF17+AF18</f>
        <v>1725</v>
      </c>
      <c r="Z22" s="19">
        <f t="shared" si="3"/>
        <v>3186</v>
      </c>
      <c r="AA22" s="28"/>
      <c r="AB22" s="58" t="s">
        <v>62</v>
      </c>
      <c r="AC22" s="61"/>
      <c r="AD22" s="24">
        <f t="shared" si="6"/>
        <v>305</v>
      </c>
      <c r="AE22" s="24">
        <f t="shared" si="7"/>
        <v>298</v>
      </c>
      <c r="AF22" s="24">
        <f t="shared" si="8"/>
        <v>348</v>
      </c>
      <c r="AG22" s="19">
        <f t="shared" si="5"/>
        <v>646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230</v>
      </c>
      <c r="H23" s="1">
        <v>0</v>
      </c>
      <c r="I23" s="1">
        <v>0</v>
      </c>
      <c r="J23" s="1">
        <v>230</v>
      </c>
      <c r="K23" s="1">
        <v>188</v>
      </c>
      <c r="L23" s="1">
        <v>0</v>
      </c>
      <c r="M23" s="1">
        <v>188</v>
      </c>
      <c r="N23" s="1">
        <v>266</v>
      </c>
      <c r="O23" s="1">
        <v>0</v>
      </c>
      <c r="P23" s="1">
        <v>266</v>
      </c>
      <c r="Q23" s="1">
        <v>454</v>
      </c>
      <c r="R23" s="1">
        <v>0</v>
      </c>
      <c r="S23" s="1">
        <v>454</v>
      </c>
      <c r="V23" s="44" t="s">
        <v>64</v>
      </c>
      <c r="W23" s="19">
        <f>AD19+AD20+AD21+AD22+AD23</f>
        <v>1830</v>
      </c>
      <c r="X23" s="19">
        <f>AE19+AE20+AE21+AE22+AE23</f>
        <v>1614</v>
      </c>
      <c r="Y23" s="19">
        <f>AF19+AF20+AF21+AF22+AF23</f>
        <v>1996</v>
      </c>
      <c r="Z23" s="19">
        <f t="shared" si="3"/>
        <v>3610</v>
      </c>
      <c r="AA23" s="28"/>
      <c r="AB23" s="58" t="s">
        <v>65</v>
      </c>
      <c r="AC23" s="61"/>
      <c r="AD23" s="24">
        <f t="shared" si="6"/>
        <v>463</v>
      </c>
      <c r="AE23" s="24">
        <f t="shared" si="7"/>
        <v>434</v>
      </c>
      <c r="AF23" s="24">
        <f t="shared" si="8"/>
        <v>500</v>
      </c>
      <c r="AG23" s="19">
        <f t="shared" si="5"/>
        <v>934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437</v>
      </c>
      <c r="H24" s="1">
        <v>12</v>
      </c>
      <c r="I24" s="1">
        <v>0</v>
      </c>
      <c r="J24" s="1">
        <v>449</v>
      </c>
      <c r="K24" s="1">
        <v>431</v>
      </c>
      <c r="L24" s="1">
        <v>10</v>
      </c>
      <c r="M24" s="1">
        <v>441</v>
      </c>
      <c r="N24" s="1">
        <v>507</v>
      </c>
      <c r="O24" s="1">
        <v>2</v>
      </c>
      <c r="P24" s="1">
        <v>509</v>
      </c>
      <c r="Q24" s="1">
        <v>938</v>
      </c>
      <c r="R24" s="1">
        <v>12</v>
      </c>
      <c r="S24" s="1">
        <v>950</v>
      </c>
      <c r="V24" s="44" t="s">
        <v>66</v>
      </c>
      <c r="W24" s="19">
        <f>AD31+AD32</f>
        <v>1374</v>
      </c>
      <c r="X24" s="19">
        <f>AE31+AE32</f>
        <v>1639</v>
      </c>
      <c r="Y24" s="19">
        <f>AF31+AF32</f>
        <v>1779</v>
      </c>
      <c r="Z24" s="19">
        <f t="shared" si="3"/>
        <v>3418</v>
      </c>
      <c r="AA24" s="16"/>
      <c r="AB24" s="58" t="s">
        <v>128</v>
      </c>
      <c r="AC24" s="61"/>
      <c r="AD24" s="19">
        <f>AD15+SUM(AD17:AD23)</f>
        <v>3312</v>
      </c>
      <c r="AE24" s="19">
        <f>AE15+SUM(AE17:AE23)</f>
        <v>3075</v>
      </c>
      <c r="AF24" s="19">
        <f>AF15+SUM(AF17:AF23)</f>
        <v>3721</v>
      </c>
      <c r="AG24" s="19">
        <f>AG15+SUM(AG17:AG23)</f>
        <v>6796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260</v>
      </c>
      <c r="H25" s="1">
        <v>0</v>
      </c>
      <c r="I25" s="1">
        <v>0</v>
      </c>
      <c r="J25" s="1">
        <v>260</v>
      </c>
      <c r="K25" s="1">
        <v>130</v>
      </c>
      <c r="L25" s="1">
        <v>0</v>
      </c>
      <c r="M25" s="1">
        <v>130</v>
      </c>
      <c r="N25" s="1">
        <v>253</v>
      </c>
      <c r="O25" s="1">
        <v>0</v>
      </c>
      <c r="P25" s="1">
        <v>253</v>
      </c>
      <c r="Q25" s="1">
        <v>383</v>
      </c>
      <c r="R25" s="1">
        <v>0</v>
      </c>
      <c r="S25" s="1">
        <v>383</v>
      </c>
      <c r="V25" s="44" t="s">
        <v>69</v>
      </c>
      <c r="W25" s="19">
        <f>AD33+AD34</f>
        <v>508</v>
      </c>
      <c r="X25" s="19">
        <f>AE33+AE34</f>
        <v>502</v>
      </c>
      <c r="Y25" s="19">
        <f>AF33+AF34</f>
        <v>573</v>
      </c>
      <c r="Z25" s="19">
        <f t="shared" si="3"/>
        <v>1075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493</v>
      </c>
      <c r="H26" s="1">
        <v>0</v>
      </c>
      <c r="I26" s="1">
        <v>3</v>
      </c>
      <c r="J26" s="1">
        <v>496</v>
      </c>
      <c r="K26" s="1">
        <v>472</v>
      </c>
      <c r="L26" s="1">
        <v>1</v>
      </c>
      <c r="M26" s="1">
        <v>473</v>
      </c>
      <c r="N26" s="1">
        <v>553</v>
      </c>
      <c r="O26" s="1">
        <v>2</v>
      </c>
      <c r="P26" s="1">
        <v>555</v>
      </c>
      <c r="Q26" s="1">
        <v>1025</v>
      </c>
      <c r="R26" s="1">
        <v>3</v>
      </c>
      <c r="S26" s="1">
        <v>1028</v>
      </c>
      <c r="V26" s="44" t="s">
        <v>71</v>
      </c>
      <c r="W26" s="19">
        <f>AD35+AD36+AD37</f>
        <v>2279</v>
      </c>
      <c r="X26" s="19">
        <f>AE35+AE36+AE37</f>
        <v>3108</v>
      </c>
      <c r="Y26" s="19">
        <f>AF35+AF36+AF37</f>
        <v>3220</v>
      </c>
      <c r="Z26" s="19">
        <f t="shared" si="3"/>
        <v>6328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304</v>
      </c>
      <c r="H27" s="1">
        <v>0</v>
      </c>
      <c r="I27" s="1">
        <v>2</v>
      </c>
      <c r="J27" s="1">
        <v>306</v>
      </c>
      <c r="K27" s="1">
        <v>278</v>
      </c>
      <c r="L27" s="1">
        <v>1</v>
      </c>
      <c r="M27" s="1">
        <v>279</v>
      </c>
      <c r="N27" s="1">
        <v>339</v>
      </c>
      <c r="O27" s="1">
        <v>1</v>
      </c>
      <c r="P27" s="1">
        <v>340</v>
      </c>
      <c r="Q27" s="1">
        <v>617</v>
      </c>
      <c r="R27" s="1">
        <v>2</v>
      </c>
      <c r="S27" s="1">
        <v>619</v>
      </c>
      <c r="V27" s="44" t="s">
        <v>72</v>
      </c>
      <c r="W27" s="19">
        <f>VLOOKUP($A20,$A$2:$S$67,10,FALSE)</f>
        <v>84</v>
      </c>
      <c r="X27" s="19">
        <f>VLOOKUP($A20,$A$2:$S$67,13,FALSE)</f>
        <v>77</v>
      </c>
      <c r="Y27" s="19">
        <f>VLOOKUP($A20,$A$2:$S$67,16,FALSE)</f>
        <v>75</v>
      </c>
      <c r="Z27" s="19">
        <f t="shared" si="3"/>
        <v>152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303</v>
      </c>
      <c r="H28" s="1">
        <v>1</v>
      </c>
      <c r="I28" s="1">
        <v>1</v>
      </c>
      <c r="J28" s="1">
        <v>305</v>
      </c>
      <c r="K28" s="1">
        <v>297</v>
      </c>
      <c r="L28" s="1">
        <v>1</v>
      </c>
      <c r="M28" s="1">
        <v>298</v>
      </c>
      <c r="N28" s="1">
        <v>346</v>
      </c>
      <c r="O28" s="1">
        <v>2</v>
      </c>
      <c r="P28" s="1">
        <v>348</v>
      </c>
      <c r="Q28" s="1">
        <v>643</v>
      </c>
      <c r="R28" s="1">
        <v>3</v>
      </c>
      <c r="S28" s="1">
        <v>646</v>
      </c>
      <c r="V28" s="44" t="s">
        <v>73</v>
      </c>
      <c r="W28" s="19">
        <f>AD50</f>
        <v>1770</v>
      </c>
      <c r="X28" s="19">
        <f>AE50</f>
        <v>2571</v>
      </c>
      <c r="Y28" s="19">
        <f>AF50</f>
        <v>2694</v>
      </c>
      <c r="Z28" s="19">
        <f t="shared" si="3"/>
        <v>5265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457</v>
      </c>
      <c r="H29" s="1">
        <v>1</v>
      </c>
      <c r="I29" s="1">
        <v>5</v>
      </c>
      <c r="J29" s="1">
        <v>463</v>
      </c>
      <c r="K29" s="1">
        <v>431</v>
      </c>
      <c r="L29" s="1">
        <v>3</v>
      </c>
      <c r="M29" s="1">
        <v>434</v>
      </c>
      <c r="N29" s="1">
        <v>497</v>
      </c>
      <c r="O29" s="1">
        <v>3</v>
      </c>
      <c r="P29" s="1">
        <v>500</v>
      </c>
      <c r="Q29" s="1">
        <v>928</v>
      </c>
      <c r="R29" s="1">
        <v>6</v>
      </c>
      <c r="S29" s="1">
        <v>934</v>
      </c>
      <c r="V29" s="44" t="s">
        <v>74</v>
      </c>
      <c r="W29" s="19">
        <f t="shared" ref="W29:W52" si="9">VLOOKUP($A44,$A$2:$S$67,10,FALSE)</f>
        <v>45</v>
      </c>
      <c r="X29" s="19">
        <f t="shared" ref="X29:X52" si="10">VLOOKUP($A44,$A$2:$S$67,13,FALSE)</f>
        <v>39</v>
      </c>
      <c r="Y29" s="19">
        <f t="shared" ref="Y29:Y52" si="11">VLOOKUP($A44,$A$2:$S$67,16,FALSE)</f>
        <v>43</v>
      </c>
      <c r="Z29" s="19">
        <f t="shared" si="3"/>
        <v>82</v>
      </c>
      <c r="AA29" s="16"/>
      <c r="AB29" s="58" t="s">
        <v>75</v>
      </c>
      <c r="AC29" s="5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702</v>
      </c>
      <c r="H30" s="1">
        <v>0</v>
      </c>
      <c r="I30" s="1">
        <v>2</v>
      </c>
      <c r="J30" s="1">
        <v>704</v>
      </c>
      <c r="K30" s="1">
        <v>831</v>
      </c>
      <c r="L30" s="1">
        <v>0</v>
      </c>
      <c r="M30" s="1">
        <v>831</v>
      </c>
      <c r="N30" s="1">
        <v>905</v>
      </c>
      <c r="O30" s="1">
        <v>2</v>
      </c>
      <c r="P30" s="1">
        <v>907</v>
      </c>
      <c r="Q30" s="1">
        <v>1736</v>
      </c>
      <c r="R30" s="1">
        <v>2</v>
      </c>
      <c r="S30" s="1">
        <v>1738</v>
      </c>
      <c r="V30" s="44" t="s">
        <v>77</v>
      </c>
      <c r="W30" s="19">
        <f t="shared" si="9"/>
        <v>81</v>
      </c>
      <c r="X30" s="19">
        <f t="shared" si="10"/>
        <v>88</v>
      </c>
      <c r="Y30" s="19">
        <f t="shared" si="11"/>
        <v>92</v>
      </c>
      <c r="Z30" s="19">
        <f t="shared" si="3"/>
        <v>180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662</v>
      </c>
      <c r="H31" s="1">
        <v>3</v>
      </c>
      <c r="I31" s="1">
        <v>5</v>
      </c>
      <c r="J31" s="1">
        <v>670</v>
      </c>
      <c r="K31" s="1">
        <v>804</v>
      </c>
      <c r="L31" s="1">
        <v>4</v>
      </c>
      <c r="M31" s="1">
        <v>808</v>
      </c>
      <c r="N31" s="1">
        <v>866</v>
      </c>
      <c r="O31" s="1">
        <v>6</v>
      </c>
      <c r="P31" s="1">
        <v>872</v>
      </c>
      <c r="Q31" s="1">
        <v>1670</v>
      </c>
      <c r="R31" s="1">
        <v>10</v>
      </c>
      <c r="S31" s="1">
        <v>1680</v>
      </c>
      <c r="V31" s="44" t="s">
        <v>79</v>
      </c>
      <c r="W31" s="19">
        <f t="shared" si="9"/>
        <v>66</v>
      </c>
      <c r="X31" s="19">
        <f t="shared" si="10"/>
        <v>67</v>
      </c>
      <c r="Y31" s="19">
        <f t="shared" si="11"/>
        <v>71</v>
      </c>
      <c r="Z31" s="19">
        <f t="shared" si="3"/>
        <v>138</v>
      </c>
      <c r="AA31" s="28"/>
      <c r="AB31" s="58" t="s">
        <v>80</v>
      </c>
      <c r="AC31" s="59"/>
      <c r="AD31" s="24">
        <f>VLOOKUP($A30,$A$2:$S$67,10,FALSE)</f>
        <v>704</v>
      </c>
      <c r="AE31" s="24">
        <f>VLOOKUP($A30,$A$2:$S$67,13,FALSE)</f>
        <v>831</v>
      </c>
      <c r="AF31" s="24">
        <f>VLOOKUP($A30,$A$2:$S$67,16,FALSE)</f>
        <v>907</v>
      </c>
      <c r="AG31" s="19">
        <f t="shared" ref="AG31:AG37" si="12">AE31+AF31</f>
        <v>1738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689</v>
      </c>
      <c r="H32" s="1">
        <v>3</v>
      </c>
      <c r="I32" s="1">
        <v>4</v>
      </c>
      <c r="J32" s="1">
        <v>696</v>
      </c>
      <c r="K32" s="1">
        <v>916</v>
      </c>
      <c r="L32" s="1">
        <v>4</v>
      </c>
      <c r="M32" s="1">
        <v>920</v>
      </c>
      <c r="N32" s="1">
        <v>998</v>
      </c>
      <c r="O32" s="1">
        <v>6</v>
      </c>
      <c r="P32" s="1">
        <v>1004</v>
      </c>
      <c r="Q32" s="1">
        <v>1914</v>
      </c>
      <c r="R32" s="1">
        <v>10</v>
      </c>
      <c r="S32" s="1">
        <v>1924</v>
      </c>
      <c r="V32" s="44" t="s">
        <v>82</v>
      </c>
      <c r="W32" s="19">
        <f t="shared" si="9"/>
        <v>45</v>
      </c>
      <c r="X32" s="19">
        <f t="shared" si="10"/>
        <v>47</v>
      </c>
      <c r="Y32" s="19">
        <f t="shared" si="11"/>
        <v>44</v>
      </c>
      <c r="Z32" s="19">
        <f t="shared" si="3"/>
        <v>91</v>
      </c>
      <c r="AA32" s="28"/>
      <c r="AB32" s="58" t="s">
        <v>83</v>
      </c>
      <c r="AC32" s="59"/>
      <c r="AD32" s="24">
        <f>VLOOKUP($A31,$A$2:$S$67,10,FALSE)</f>
        <v>670</v>
      </c>
      <c r="AE32" s="24">
        <f>VLOOKUP($A31,$A$2:$S$67,13,FALSE)</f>
        <v>808</v>
      </c>
      <c r="AF32" s="24">
        <f>VLOOKUP($A31,$A$2:$S$67,16,FALSE)</f>
        <v>872</v>
      </c>
      <c r="AG32" s="19">
        <f t="shared" si="12"/>
        <v>1680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972</v>
      </c>
      <c r="H33" s="1">
        <v>2</v>
      </c>
      <c r="I33" s="1">
        <v>5</v>
      </c>
      <c r="J33" s="1">
        <v>979</v>
      </c>
      <c r="K33" s="1">
        <v>1446</v>
      </c>
      <c r="L33" s="1">
        <v>5</v>
      </c>
      <c r="M33" s="1">
        <v>1451</v>
      </c>
      <c r="N33" s="1">
        <v>1470</v>
      </c>
      <c r="O33" s="1">
        <v>4</v>
      </c>
      <c r="P33" s="1">
        <v>1474</v>
      </c>
      <c r="Q33" s="1">
        <v>2916</v>
      </c>
      <c r="R33" s="1">
        <v>9</v>
      </c>
      <c r="S33" s="1">
        <v>2925</v>
      </c>
      <c r="V33" s="44" t="s">
        <v>85</v>
      </c>
      <c r="W33" s="19">
        <f t="shared" si="9"/>
        <v>12</v>
      </c>
      <c r="X33" s="19">
        <f t="shared" si="10"/>
        <v>13</v>
      </c>
      <c r="Y33" s="19">
        <f t="shared" si="11"/>
        <v>15</v>
      </c>
      <c r="Z33" s="19">
        <f t="shared" si="3"/>
        <v>28</v>
      </c>
      <c r="AA33" s="28"/>
      <c r="AB33" s="58" t="s">
        <v>86</v>
      </c>
      <c r="AC33" s="59"/>
      <c r="AD33" s="24">
        <f>VLOOKUP($A42,$A$2:$S$67,10,FALSE)</f>
        <v>270</v>
      </c>
      <c r="AE33" s="24">
        <f>VLOOKUP($A42,$A$2:$S$67,13,FALSE)</f>
        <v>250</v>
      </c>
      <c r="AF33" s="24">
        <f>VLOOKUP($A42,$A$2:$S$67,16,FALSE)</f>
        <v>310</v>
      </c>
      <c r="AG33" s="19">
        <f t="shared" si="12"/>
        <v>560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597</v>
      </c>
      <c r="H34" s="1">
        <v>3</v>
      </c>
      <c r="I34" s="1">
        <v>4</v>
      </c>
      <c r="J34" s="1">
        <v>604</v>
      </c>
      <c r="K34" s="1">
        <v>733</v>
      </c>
      <c r="L34" s="1">
        <v>4</v>
      </c>
      <c r="M34" s="1">
        <v>737</v>
      </c>
      <c r="N34" s="1">
        <v>739</v>
      </c>
      <c r="O34" s="1">
        <v>3</v>
      </c>
      <c r="P34" s="1">
        <v>742</v>
      </c>
      <c r="Q34" s="1">
        <v>1472</v>
      </c>
      <c r="R34" s="1">
        <v>7</v>
      </c>
      <c r="S34" s="1">
        <v>1479</v>
      </c>
      <c r="V34" s="44" t="s">
        <v>88</v>
      </c>
      <c r="W34" s="19">
        <f t="shared" si="9"/>
        <v>43</v>
      </c>
      <c r="X34" s="19">
        <f t="shared" si="10"/>
        <v>50</v>
      </c>
      <c r="Y34" s="19">
        <f t="shared" si="11"/>
        <v>49</v>
      </c>
      <c r="Z34" s="19">
        <f t="shared" si="3"/>
        <v>99</v>
      </c>
      <c r="AA34" s="28"/>
      <c r="AB34" s="58" t="s">
        <v>89</v>
      </c>
      <c r="AC34" s="59"/>
      <c r="AD34" s="24">
        <f>VLOOKUP($A43,$A$2:$S$67,10,FALSE)</f>
        <v>238</v>
      </c>
      <c r="AE34" s="24">
        <f>VLOOKUP($A43,$A$2:$S$67,13,FALSE)</f>
        <v>252</v>
      </c>
      <c r="AF34" s="24">
        <f>VLOOKUP($A43,$A$2:$S$67,16,FALSE)</f>
        <v>263</v>
      </c>
      <c r="AG34" s="19">
        <f t="shared" si="12"/>
        <v>515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9"/>
        <v>21</v>
      </c>
      <c r="X35" s="19">
        <f t="shared" si="10"/>
        <v>23</v>
      </c>
      <c r="Y35" s="19">
        <f t="shared" si="11"/>
        <v>15</v>
      </c>
      <c r="Z35" s="19">
        <f t="shared" si="3"/>
        <v>38</v>
      </c>
      <c r="AA35" s="28"/>
      <c r="AB35" s="58" t="s">
        <v>92</v>
      </c>
      <c r="AC35" s="59"/>
      <c r="AD35" s="24">
        <f>VLOOKUP($A32,$A$2:$S$67,10,FALSE)</f>
        <v>696</v>
      </c>
      <c r="AE35" s="24">
        <f>VLOOKUP($A32,$A$2:$S$67,13,FALSE)</f>
        <v>920</v>
      </c>
      <c r="AF35" s="24">
        <f>VLOOKUP($A32,$A$2:$S$67,16,FALSE)</f>
        <v>1004</v>
      </c>
      <c r="AG35" s="19">
        <f t="shared" si="12"/>
        <v>1924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654</v>
      </c>
      <c r="H36" s="1">
        <v>3</v>
      </c>
      <c r="I36" s="1">
        <v>1</v>
      </c>
      <c r="J36" s="1">
        <v>658</v>
      </c>
      <c r="K36" s="1">
        <v>684</v>
      </c>
      <c r="L36" s="1">
        <v>3</v>
      </c>
      <c r="M36" s="1">
        <v>687</v>
      </c>
      <c r="N36" s="1">
        <v>791</v>
      </c>
      <c r="O36" s="1">
        <v>2</v>
      </c>
      <c r="P36" s="1">
        <v>793</v>
      </c>
      <c r="Q36" s="1">
        <v>1475</v>
      </c>
      <c r="R36" s="1">
        <v>5</v>
      </c>
      <c r="S36" s="1">
        <v>1480</v>
      </c>
      <c r="V36" s="44" t="s">
        <v>94</v>
      </c>
      <c r="W36" s="19">
        <f t="shared" si="9"/>
        <v>113</v>
      </c>
      <c r="X36" s="19">
        <f t="shared" si="10"/>
        <v>112</v>
      </c>
      <c r="Y36" s="19">
        <f t="shared" si="11"/>
        <v>141</v>
      </c>
      <c r="Z36" s="19">
        <f t="shared" si="3"/>
        <v>253</v>
      </c>
      <c r="AA36" s="28"/>
      <c r="AB36" s="58" t="s">
        <v>84</v>
      </c>
      <c r="AC36" s="59"/>
      <c r="AD36" s="24">
        <f>VLOOKUP($A33,$A$2:$S$67,10,FALSE)</f>
        <v>979</v>
      </c>
      <c r="AE36" s="24">
        <f>VLOOKUP($A33,$A$2:$S$67,13,FALSE)</f>
        <v>1451</v>
      </c>
      <c r="AF36" s="24">
        <f>VLOOKUP($A33,$A$2:$S$67,16,FALSE)</f>
        <v>1474</v>
      </c>
      <c r="AG36" s="19">
        <f t="shared" si="12"/>
        <v>2925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452</v>
      </c>
      <c r="H37" s="1">
        <v>0</v>
      </c>
      <c r="I37" s="1">
        <v>1</v>
      </c>
      <c r="J37" s="1">
        <v>453</v>
      </c>
      <c r="K37" s="1">
        <v>522</v>
      </c>
      <c r="L37" s="1">
        <v>1</v>
      </c>
      <c r="M37" s="1">
        <v>523</v>
      </c>
      <c r="N37" s="1">
        <v>582</v>
      </c>
      <c r="O37" s="1">
        <v>0</v>
      </c>
      <c r="P37" s="1">
        <v>582</v>
      </c>
      <c r="Q37" s="1">
        <v>1104</v>
      </c>
      <c r="R37" s="1">
        <v>1</v>
      </c>
      <c r="S37" s="1">
        <v>1105</v>
      </c>
      <c r="V37" s="44" t="s">
        <v>96</v>
      </c>
      <c r="W37" s="19">
        <f t="shared" si="9"/>
        <v>160</v>
      </c>
      <c r="X37" s="19">
        <f t="shared" si="10"/>
        <v>145</v>
      </c>
      <c r="Y37" s="19">
        <f t="shared" si="11"/>
        <v>163</v>
      </c>
      <c r="Z37" s="19">
        <f t="shared" si="3"/>
        <v>308</v>
      </c>
      <c r="AA37" s="28"/>
      <c r="AB37" s="58" t="s">
        <v>87</v>
      </c>
      <c r="AC37" s="59"/>
      <c r="AD37" s="24">
        <f>VLOOKUP($A34,$A$2:$S$67,10,FALSE)</f>
        <v>604</v>
      </c>
      <c r="AE37" s="24">
        <f>VLOOKUP($A34,$A$2:$S$67,13,FALSE)</f>
        <v>737</v>
      </c>
      <c r="AF37" s="24">
        <f>VLOOKUP($A34,$A$2:$S$67,16,FALSE)</f>
        <v>742</v>
      </c>
      <c r="AG37" s="19">
        <f t="shared" si="12"/>
        <v>1479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419</v>
      </c>
      <c r="H38" s="1">
        <v>2</v>
      </c>
      <c r="I38" s="1">
        <v>3</v>
      </c>
      <c r="J38" s="1">
        <v>424</v>
      </c>
      <c r="K38" s="1">
        <v>606</v>
      </c>
      <c r="L38" s="1">
        <v>3</v>
      </c>
      <c r="M38" s="1">
        <v>609</v>
      </c>
      <c r="N38" s="1">
        <v>633</v>
      </c>
      <c r="O38" s="1">
        <v>5</v>
      </c>
      <c r="P38" s="1">
        <v>638</v>
      </c>
      <c r="Q38" s="1">
        <v>1239</v>
      </c>
      <c r="R38" s="1">
        <v>8</v>
      </c>
      <c r="S38" s="1">
        <v>1247</v>
      </c>
      <c r="V38" s="44" t="s">
        <v>98</v>
      </c>
      <c r="W38" s="19">
        <f t="shared" si="9"/>
        <v>40</v>
      </c>
      <c r="X38" s="19">
        <f t="shared" si="10"/>
        <v>39</v>
      </c>
      <c r="Y38" s="19">
        <f t="shared" si="11"/>
        <v>36</v>
      </c>
      <c r="Z38" s="19">
        <f t="shared" si="3"/>
        <v>75</v>
      </c>
      <c r="AA38" s="16"/>
      <c r="AB38" s="58" t="s">
        <v>67</v>
      </c>
      <c r="AC38" s="59"/>
      <c r="AD38" s="19">
        <f>SUM(AD31:AD37)</f>
        <v>4161</v>
      </c>
      <c r="AE38" s="19">
        <f>SUM(AE31:AE37)</f>
        <v>5249</v>
      </c>
      <c r="AF38" s="19">
        <f>SUM(AF31:AF37)</f>
        <v>5572</v>
      </c>
      <c r="AG38" s="19">
        <f>SUM(AG31:AG37)</f>
        <v>10821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192</v>
      </c>
      <c r="H39" s="1">
        <v>1</v>
      </c>
      <c r="I39" s="1">
        <v>6</v>
      </c>
      <c r="J39" s="1">
        <v>199</v>
      </c>
      <c r="K39" s="1">
        <v>326</v>
      </c>
      <c r="L39" s="1">
        <v>2</v>
      </c>
      <c r="M39" s="1">
        <v>328</v>
      </c>
      <c r="N39" s="1">
        <v>315</v>
      </c>
      <c r="O39" s="1">
        <v>5</v>
      </c>
      <c r="P39" s="1">
        <v>320</v>
      </c>
      <c r="Q39" s="1">
        <v>641</v>
      </c>
      <c r="R39" s="1">
        <v>7</v>
      </c>
      <c r="S39" s="1">
        <v>648</v>
      </c>
      <c r="V39" s="44" t="s">
        <v>100</v>
      </c>
      <c r="W39" s="19">
        <f t="shared" si="9"/>
        <v>37</v>
      </c>
      <c r="X39" s="19">
        <f t="shared" si="10"/>
        <v>33</v>
      </c>
      <c r="Y39" s="19">
        <f t="shared" si="11"/>
        <v>36</v>
      </c>
      <c r="Z39" s="19">
        <f t="shared" si="3"/>
        <v>69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367</v>
      </c>
      <c r="H40" s="1">
        <v>4</v>
      </c>
      <c r="I40" s="1">
        <v>3</v>
      </c>
      <c r="J40" s="1">
        <v>374</v>
      </c>
      <c r="K40" s="1">
        <v>602</v>
      </c>
      <c r="L40" s="1">
        <v>3</v>
      </c>
      <c r="M40" s="1">
        <v>605</v>
      </c>
      <c r="N40" s="1">
        <v>616</v>
      </c>
      <c r="O40" s="1">
        <v>5</v>
      </c>
      <c r="P40" s="1">
        <v>621</v>
      </c>
      <c r="Q40" s="1">
        <v>1218</v>
      </c>
      <c r="R40" s="1">
        <v>8</v>
      </c>
      <c r="S40" s="1">
        <v>1226</v>
      </c>
      <c r="V40" s="44" t="s">
        <v>102</v>
      </c>
      <c r="W40" s="19">
        <f t="shared" si="9"/>
        <v>122</v>
      </c>
      <c r="X40" s="19">
        <f t="shared" si="10"/>
        <v>119</v>
      </c>
      <c r="Y40" s="19">
        <f t="shared" si="11"/>
        <v>132</v>
      </c>
      <c r="Z40" s="19">
        <f t="shared" si="3"/>
        <v>251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314</v>
      </c>
      <c r="H41" s="1">
        <v>1</v>
      </c>
      <c r="I41" s="1">
        <v>5</v>
      </c>
      <c r="J41" s="1">
        <v>320</v>
      </c>
      <c r="K41" s="1">
        <v>504</v>
      </c>
      <c r="L41" s="1">
        <v>2</v>
      </c>
      <c r="M41" s="1">
        <v>506</v>
      </c>
      <c r="N41" s="1">
        <v>529</v>
      </c>
      <c r="O41" s="1">
        <v>4</v>
      </c>
      <c r="P41" s="1">
        <v>533</v>
      </c>
      <c r="Q41" s="1">
        <v>1033</v>
      </c>
      <c r="R41" s="1">
        <v>6</v>
      </c>
      <c r="S41" s="1">
        <v>1039</v>
      </c>
      <c r="V41" s="44" t="s">
        <v>104</v>
      </c>
      <c r="W41" s="19">
        <f t="shared" si="9"/>
        <v>50</v>
      </c>
      <c r="X41" s="19">
        <f t="shared" si="10"/>
        <v>47</v>
      </c>
      <c r="Y41" s="19">
        <f t="shared" si="11"/>
        <v>54</v>
      </c>
      <c r="Z41" s="19">
        <f t="shared" si="3"/>
        <v>101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261</v>
      </c>
      <c r="H42" s="1">
        <v>5</v>
      </c>
      <c r="I42" s="1">
        <v>4</v>
      </c>
      <c r="J42" s="1">
        <v>270</v>
      </c>
      <c r="K42" s="1">
        <v>246</v>
      </c>
      <c r="L42" s="1">
        <v>4</v>
      </c>
      <c r="M42" s="1">
        <v>250</v>
      </c>
      <c r="N42" s="1">
        <v>303</v>
      </c>
      <c r="O42" s="1">
        <v>7</v>
      </c>
      <c r="P42" s="1">
        <v>310</v>
      </c>
      <c r="Q42" s="1">
        <v>549</v>
      </c>
      <c r="R42" s="1">
        <v>11</v>
      </c>
      <c r="S42" s="1">
        <v>560</v>
      </c>
      <c r="V42" s="44" t="s">
        <v>106</v>
      </c>
      <c r="W42" s="19">
        <f t="shared" si="9"/>
        <v>166</v>
      </c>
      <c r="X42" s="19">
        <f t="shared" si="10"/>
        <v>135</v>
      </c>
      <c r="Y42" s="19">
        <f t="shared" si="11"/>
        <v>149</v>
      </c>
      <c r="Z42" s="19">
        <f t="shared" si="3"/>
        <v>284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238</v>
      </c>
      <c r="H43" s="1">
        <v>0</v>
      </c>
      <c r="I43" s="1">
        <v>0</v>
      </c>
      <c r="J43" s="1">
        <v>238</v>
      </c>
      <c r="K43" s="1">
        <v>252</v>
      </c>
      <c r="L43" s="1">
        <v>0</v>
      </c>
      <c r="M43" s="1">
        <v>252</v>
      </c>
      <c r="N43" s="1">
        <v>263</v>
      </c>
      <c r="O43" s="1">
        <v>0</v>
      </c>
      <c r="P43" s="1">
        <v>263</v>
      </c>
      <c r="Q43" s="1">
        <v>515</v>
      </c>
      <c r="R43" s="1">
        <v>0</v>
      </c>
      <c r="S43" s="1">
        <v>515</v>
      </c>
      <c r="V43" s="44" t="s">
        <v>108</v>
      </c>
      <c r="W43" s="19">
        <f t="shared" si="9"/>
        <v>43</v>
      </c>
      <c r="X43" s="19">
        <f t="shared" si="10"/>
        <v>41</v>
      </c>
      <c r="Y43" s="19">
        <f t="shared" si="11"/>
        <v>49</v>
      </c>
      <c r="Z43" s="19">
        <f t="shared" si="3"/>
        <v>90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45</v>
      </c>
      <c r="H44" s="1">
        <v>0</v>
      </c>
      <c r="I44" s="1">
        <v>0</v>
      </c>
      <c r="J44" s="1">
        <v>45</v>
      </c>
      <c r="K44" s="1">
        <v>39</v>
      </c>
      <c r="L44" s="1">
        <v>0</v>
      </c>
      <c r="M44" s="1">
        <v>39</v>
      </c>
      <c r="N44" s="1">
        <v>43</v>
      </c>
      <c r="O44" s="1">
        <v>0</v>
      </c>
      <c r="P44" s="1">
        <v>43</v>
      </c>
      <c r="Q44" s="1">
        <v>82</v>
      </c>
      <c r="R44" s="1">
        <v>0</v>
      </c>
      <c r="S44" s="1">
        <v>82</v>
      </c>
      <c r="V44" s="44" t="s">
        <v>110</v>
      </c>
      <c r="W44" s="19">
        <f t="shared" si="9"/>
        <v>103</v>
      </c>
      <c r="X44" s="19">
        <f t="shared" si="10"/>
        <v>86</v>
      </c>
      <c r="Y44" s="19">
        <f t="shared" si="11"/>
        <v>105</v>
      </c>
      <c r="Z44" s="19">
        <f t="shared" si="3"/>
        <v>191</v>
      </c>
      <c r="AA44" s="16"/>
      <c r="AB44" s="29"/>
      <c r="AC44" s="46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81</v>
      </c>
      <c r="H45" s="1">
        <v>0</v>
      </c>
      <c r="I45" s="1">
        <v>0</v>
      </c>
      <c r="J45" s="1">
        <v>81</v>
      </c>
      <c r="K45" s="1">
        <v>88</v>
      </c>
      <c r="L45" s="1">
        <v>0</v>
      </c>
      <c r="M45" s="1">
        <v>88</v>
      </c>
      <c r="N45" s="1">
        <v>92</v>
      </c>
      <c r="O45" s="1">
        <v>0</v>
      </c>
      <c r="P45" s="1">
        <v>92</v>
      </c>
      <c r="Q45" s="1">
        <v>180</v>
      </c>
      <c r="R45" s="1">
        <v>0</v>
      </c>
      <c r="S45" s="1">
        <v>180</v>
      </c>
      <c r="V45" s="44" t="s">
        <v>111</v>
      </c>
      <c r="W45" s="19">
        <f t="shared" si="9"/>
        <v>15</v>
      </c>
      <c r="X45" s="19">
        <f t="shared" si="10"/>
        <v>11</v>
      </c>
      <c r="Y45" s="19">
        <f t="shared" si="11"/>
        <v>10</v>
      </c>
      <c r="Z45" s="19">
        <f t="shared" si="3"/>
        <v>21</v>
      </c>
      <c r="AA45" s="16"/>
      <c r="AB45" s="58" t="s">
        <v>112</v>
      </c>
      <c r="AC45" s="59"/>
      <c r="AD45" s="24">
        <f>VLOOKUP($A37,$A$2:$S$67,10,FALSE)</f>
        <v>453</v>
      </c>
      <c r="AE45" s="24">
        <f>VLOOKUP($A37,$A$2:$S$67,13,FALSE)</f>
        <v>523</v>
      </c>
      <c r="AF45" s="24">
        <f>VLOOKUP($A37,$A$2:$S$67,16,FALSE)</f>
        <v>582</v>
      </c>
      <c r="AG45" s="19">
        <f>AE45+AF45</f>
        <v>1105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66</v>
      </c>
      <c r="H46" s="1">
        <v>0</v>
      </c>
      <c r="I46" s="1">
        <v>0</v>
      </c>
      <c r="J46" s="1">
        <v>66</v>
      </c>
      <c r="K46" s="1">
        <v>67</v>
      </c>
      <c r="L46" s="1">
        <v>0</v>
      </c>
      <c r="M46" s="1">
        <v>67</v>
      </c>
      <c r="N46" s="1">
        <v>71</v>
      </c>
      <c r="O46" s="1">
        <v>0</v>
      </c>
      <c r="P46" s="1">
        <v>71</v>
      </c>
      <c r="Q46" s="1">
        <v>138</v>
      </c>
      <c r="R46" s="1">
        <v>0</v>
      </c>
      <c r="S46" s="1">
        <v>138</v>
      </c>
      <c r="V46" s="44" t="s">
        <v>113</v>
      </c>
      <c r="W46" s="19">
        <f t="shared" si="9"/>
        <v>114</v>
      </c>
      <c r="X46" s="19">
        <f t="shared" si="10"/>
        <v>124</v>
      </c>
      <c r="Y46" s="19">
        <f t="shared" si="11"/>
        <v>137</v>
      </c>
      <c r="Z46" s="19">
        <f t="shared" si="3"/>
        <v>261</v>
      </c>
      <c r="AA46" s="28"/>
      <c r="AB46" s="58" t="s">
        <v>114</v>
      </c>
      <c r="AC46" s="59"/>
      <c r="AD46" s="24">
        <f>VLOOKUP($A38,$A$2:$S$67,10,FALSE)</f>
        <v>424</v>
      </c>
      <c r="AE46" s="24">
        <f>VLOOKUP($A38,$A$2:$S$67,13,FALSE)</f>
        <v>609</v>
      </c>
      <c r="AF46" s="24">
        <f>VLOOKUP($A38,$A$2:$S$67,16,FALSE)</f>
        <v>638</v>
      </c>
      <c r="AG46" s="19">
        <f>AE46+AF46</f>
        <v>1247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47</v>
      </c>
      <c r="L47" s="1">
        <v>0</v>
      </c>
      <c r="M47" s="1">
        <v>47</v>
      </c>
      <c r="N47" s="1">
        <v>44</v>
      </c>
      <c r="O47" s="1">
        <v>0</v>
      </c>
      <c r="P47" s="1">
        <v>44</v>
      </c>
      <c r="Q47" s="1">
        <v>91</v>
      </c>
      <c r="R47" s="1">
        <v>0</v>
      </c>
      <c r="S47" s="1">
        <v>91</v>
      </c>
      <c r="V47" s="44" t="s">
        <v>115</v>
      </c>
      <c r="W47" s="19">
        <f t="shared" si="9"/>
        <v>61</v>
      </c>
      <c r="X47" s="19">
        <f t="shared" si="10"/>
        <v>57</v>
      </c>
      <c r="Y47" s="19">
        <f t="shared" si="11"/>
        <v>68</v>
      </c>
      <c r="Z47" s="19">
        <f t="shared" si="3"/>
        <v>125</v>
      </c>
      <c r="AA47" s="28"/>
      <c r="AB47" s="58" t="s">
        <v>116</v>
      </c>
      <c r="AC47" s="59"/>
      <c r="AD47" s="24">
        <f>VLOOKUP($A39,$A$2:$S$67,10,FALSE)</f>
        <v>199</v>
      </c>
      <c r="AE47" s="24">
        <f>VLOOKUP($A39,$A$2:$S$67,13,FALSE)</f>
        <v>328</v>
      </c>
      <c r="AF47" s="24">
        <f>VLOOKUP($A39,$A$2:$S$67,16,FALSE)</f>
        <v>320</v>
      </c>
      <c r="AG47" s="19">
        <f>AE47+AF47</f>
        <v>648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44" t="s">
        <v>117</v>
      </c>
      <c r="W48" s="19">
        <f t="shared" si="9"/>
        <v>376</v>
      </c>
      <c r="X48" s="19">
        <f t="shared" si="10"/>
        <v>399</v>
      </c>
      <c r="Y48" s="19">
        <f t="shared" si="11"/>
        <v>379</v>
      </c>
      <c r="Z48" s="19">
        <f t="shared" si="3"/>
        <v>778</v>
      </c>
      <c r="AA48" s="28"/>
      <c r="AB48" s="58" t="s">
        <v>118</v>
      </c>
      <c r="AC48" s="59"/>
      <c r="AD48" s="24">
        <f>VLOOKUP($A40,$A$2:$S$67,10,FALSE)</f>
        <v>374</v>
      </c>
      <c r="AE48" s="24">
        <f>VLOOKUP($A40,$A$2:$S$67,13,FALSE)</f>
        <v>605</v>
      </c>
      <c r="AF48" s="24">
        <f>VLOOKUP($A40,$A$2:$S$67,16,FALSE)</f>
        <v>621</v>
      </c>
      <c r="AG48" s="19">
        <f>AE48+AF48</f>
        <v>1226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43</v>
      </c>
      <c r="H49" s="1">
        <v>0</v>
      </c>
      <c r="I49" s="1">
        <v>0</v>
      </c>
      <c r="J49" s="1">
        <v>43</v>
      </c>
      <c r="K49" s="1">
        <v>50</v>
      </c>
      <c r="L49" s="1">
        <v>0</v>
      </c>
      <c r="M49" s="1">
        <v>50</v>
      </c>
      <c r="N49" s="1">
        <v>49</v>
      </c>
      <c r="O49" s="1">
        <v>0</v>
      </c>
      <c r="P49" s="1">
        <v>49</v>
      </c>
      <c r="Q49" s="1">
        <v>99</v>
      </c>
      <c r="R49" s="1">
        <v>0</v>
      </c>
      <c r="S49" s="1">
        <v>99</v>
      </c>
      <c r="V49" s="44" t="s">
        <v>119</v>
      </c>
      <c r="W49" s="19">
        <f t="shared" si="9"/>
        <v>18</v>
      </c>
      <c r="X49" s="19">
        <f t="shared" si="10"/>
        <v>14</v>
      </c>
      <c r="Y49" s="19">
        <f t="shared" si="11"/>
        <v>15</v>
      </c>
      <c r="Z49" s="19">
        <f t="shared" si="3"/>
        <v>29</v>
      </c>
      <c r="AA49" s="16"/>
      <c r="AB49" s="58" t="s">
        <v>103</v>
      </c>
      <c r="AC49" s="59"/>
      <c r="AD49" s="24">
        <f>VLOOKUP($A41,$A$2:$S$67,10,FALSE)</f>
        <v>320</v>
      </c>
      <c r="AE49" s="24">
        <f>VLOOKUP($A41,$A$2:$S$67,13,FALSE)</f>
        <v>506</v>
      </c>
      <c r="AF49" s="24">
        <f>VLOOKUP($A41,$A$2:$S$67,16,FALSE)</f>
        <v>533</v>
      </c>
      <c r="AG49" s="19">
        <f>AE49+AF49</f>
        <v>1039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21</v>
      </c>
      <c r="H50" s="1">
        <v>0</v>
      </c>
      <c r="I50" s="1">
        <v>0</v>
      </c>
      <c r="J50" s="1">
        <v>21</v>
      </c>
      <c r="K50" s="1">
        <v>23</v>
      </c>
      <c r="L50" s="1">
        <v>0</v>
      </c>
      <c r="M50" s="1">
        <v>23</v>
      </c>
      <c r="N50" s="1">
        <v>15</v>
      </c>
      <c r="O50" s="1">
        <v>0</v>
      </c>
      <c r="P50" s="1">
        <v>15</v>
      </c>
      <c r="Q50" s="1">
        <v>38</v>
      </c>
      <c r="R50" s="1">
        <v>0</v>
      </c>
      <c r="S50" s="1">
        <v>38</v>
      </c>
      <c r="V50" s="44" t="s">
        <v>120</v>
      </c>
      <c r="W50" s="19">
        <f t="shared" si="9"/>
        <v>35</v>
      </c>
      <c r="X50" s="19">
        <f t="shared" si="10"/>
        <v>33</v>
      </c>
      <c r="Y50" s="19">
        <f t="shared" si="11"/>
        <v>29</v>
      </c>
      <c r="Z50" s="19">
        <f t="shared" si="3"/>
        <v>62</v>
      </c>
      <c r="AA50" s="16"/>
      <c r="AB50" s="58" t="s">
        <v>67</v>
      </c>
      <c r="AC50" s="59"/>
      <c r="AD50" s="19">
        <f>SUM(AD45:AD49)</f>
        <v>1770</v>
      </c>
      <c r="AE50" s="19">
        <f>SUM(AE45:AE49)</f>
        <v>2571</v>
      </c>
      <c r="AF50" s="19">
        <f>SUM(AF45:AF49)</f>
        <v>2694</v>
      </c>
      <c r="AG50" s="19">
        <f>SUM(AG45:AG49)</f>
        <v>5265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112</v>
      </c>
      <c r="H51" s="1">
        <v>1</v>
      </c>
      <c r="I51" s="1">
        <v>0</v>
      </c>
      <c r="J51" s="1">
        <v>113</v>
      </c>
      <c r="K51" s="1">
        <v>111</v>
      </c>
      <c r="L51" s="1">
        <v>1</v>
      </c>
      <c r="M51" s="1">
        <v>112</v>
      </c>
      <c r="N51" s="1">
        <v>141</v>
      </c>
      <c r="O51" s="1">
        <v>0</v>
      </c>
      <c r="P51" s="1">
        <v>141</v>
      </c>
      <c r="Q51" s="1">
        <v>252</v>
      </c>
      <c r="R51" s="1">
        <v>1</v>
      </c>
      <c r="S51" s="1">
        <v>253</v>
      </c>
      <c r="V51" s="44" t="s">
        <v>121</v>
      </c>
      <c r="W51" s="19">
        <f t="shared" si="9"/>
        <v>16</v>
      </c>
      <c r="X51" s="19">
        <f t="shared" si="10"/>
        <v>16</v>
      </c>
      <c r="Y51" s="19">
        <f t="shared" si="11"/>
        <v>17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147</v>
      </c>
      <c r="H52" s="1">
        <v>12</v>
      </c>
      <c r="I52" s="1">
        <v>1</v>
      </c>
      <c r="J52" s="1">
        <v>160</v>
      </c>
      <c r="K52" s="1">
        <v>144</v>
      </c>
      <c r="L52" s="1">
        <v>1</v>
      </c>
      <c r="M52" s="1">
        <v>145</v>
      </c>
      <c r="N52" s="1">
        <v>151</v>
      </c>
      <c r="O52" s="1">
        <v>12</v>
      </c>
      <c r="P52" s="1">
        <v>163</v>
      </c>
      <c r="Q52" s="1">
        <v>295</v>
      </c>
      <c r="R52" s="1">
        <v>13</v>
      </c>
      <c r="S52" s="1">
        <v>308</v>
      </c>
      <c r="V52" s="44" t="s">
        <v>122</v>
      </c>
      <c r="W52" s="19">
        <f t="shared" si="9"/>
        <v>55</v>
      </c>
      <c r="X52" s="19">
        <f t="shared" si="10"/>
        <v>60</v>
      </c>
      <c r="Y52" s="19">
        <f t="shared" si="11"/>
        <v>61</v>
      </c>
      <c r="Z52" s="19">
        <f t="shared" si="3"/>
        <v>121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38</v>
      </c>
      <c r="H53" s="1">
        <v>0</v>
      </c>
      <c r="I53" s="1">
        <v>2</v>
      </c>
      <c r="J53" s="1">
        <v>40</v>
      </c>
      <c r="K53" s="1">
        <v>39</v>
      </c>
      <c r="L53" s="1">
        <v>0</v>
      </c>
      <c r="M53" s="1">
        <v>39</v>
      </c>
      <c r="N53" s="1">
        <v>34</v>
      </c>
      <c r="O53" s="1">
        <v>2</v>
      </c>
      <c r="P53" s="1">
        <v>36</v>
      </c>
      <c r="Q53" s="1">
        <v>73</v>
      </c>
      <c r="R53" s="1">
        <v>2</v>
      </c>
      <c r="S53" s="1">
        <v>75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33</v>
      </c>
      <c r="H54" s="1">
        <v>4</v>
      </c>
      <c r="I54" s="1">
        <v>0</v>
      </c>
      <c r="J54" s="1">
        <v>37</v>
      </c>
      <c r="K54" s="1">
        <v>29</v>
      </c>
      <c r="L54" s="1">
        <v>4</v>
      </c>
      <c r="M54" s="1">
        <v>33</v>
      </c>
      <c r="N54" s="1">
        <v>36</v>
      </c>
      <c r="O54" s="1">
        <v>0</v>
      </c>
      <c r="P54" s="1">
        <v>36</v>
      </c>
      <c r="Q54" s="1">
        <v>65</v>
      </c>
      <c r="R54" s="1">
        <v>4</v>
      </c>
      <c r="S54" s="1">
        <v>69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105</v>
      </c>
      <c r="H55" s="1">
        <v>17</v>
      </c>
      <c r="I55" s="1">
        <v>0</v>
      </c>
      <c r="J55" s="1">
        <v>122</v>
      </c>
      <c r="K55" s="1">
        <v>113</v>
      </c>
      <c r="L55" s="1">
        <v>6</v>
      </c>
      <c r="M55" s="1">
        <v>119</v>
      </c>
      <c r="N55" s="1">
        <v>121</v>
      </c>
      <c r="O55" s="1">
        <v>11</v>
      </c>
      <c r="P55" s="1">
        <v>132</v>
      </c>
      <c r="Q55" s="1">
        <v>234</v>
      </c>
      <c r="R55" s="1">
        <v>17</v>
      </c>
      <c r="S55" s="1">
        <v>251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50</v>
      </c>
      <c r="H56" s="1">
        <v>0</v>
      </c>
      <c r="I56" s="1">
        <v>0</v>
      </c>
      <c r="J56" s="1">
        <v>50</v>
      </c>
      <c r="K56" s="1">
        <v>47</v>
      </c>
      <c r="L56" s="1">
        <v>0</v>
      </c>
      <c r="M56" s="1">
        <v>47</v>
      </c>
      <c r="N56" s="1">
        <v>54</v>
      </c>
      <c r="O56" s="1">
        <v>0</v>
      </c>
      <c r="P56" s="1">
        <v>54</v>
      </c>
      <c r="Q56" s="1">
        <v>101</v>
      </c>
      <c r="R56" s="1">
        <v>0</v>
      </c>
      <c r="S56" s="1">
        <v>101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154</v>
      </c>
      <c r="H57" s="1">
        <v>12</v>
      </c>
      <c r="I57" s="1">
        <v>0</v>
      </c>
      <c r="J57" s="1">
        <v>166</v>
      </c>
      <c r="K57" s="1">
        <v>135</v>
      </c>
      <c r="L57" s="1">
        <v>0</v>
      </c>
      <c r="M57" s="1">
        <v>135</v>
      </c>
      <c r="N57" s="1">
        <v>136</v>
      </c>
      <c r="O57" s="1">
        <v>13</v>
      </c>
      <c r="P57" s="1">
        <v>149</v>
      </c>
      <c r="Q57" s="1">
        <v>271</v>
      </c>
      <c r="R57" s="1">
        <v>13</v>
      </c>
      <c r="S57" s="1">
        <v>284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43</v>
      </c>
      <c r="H58" s="1">
        <v>0</v>
      </c>
      <c r="I58" s="1">
        <v>0</v>
      </c>
      <c r="J58" s="1">
        <v>43</v>
      </c>
      <c r="K58" s="1">
        <v>41</v>
      </c>
      <c r="L58" s="1">
        <v>0</v>
      </c>
      <c r="M58" s="1">
        <v>41</v>
      </c>
      <c r="N58" s="1">
        <v>49</v>
      </c>
      <c r="O58" s="1">
        <v>0</v>
      </c>
      <c r="P58" s="1">
        <v>49</v>
      </c>
      <c r="Q58" s="1">
        <v>90</v>
      </c>
      <c r="R58" s="1">
        <v>0</v>
      </c>
      <c r="S58" s="1">
        <v>90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102</v>
      </c>
      <c r="H59" s="1">
        <v>0</v>
      </c>
      <c r="I59" s="1">
        <v>1</v>
      </c>
      <c r="J59" s="1">
        <v>103</v>
      </c>
      <c r="K59" s="1">
        <v>85</v>
      </c>
      <c r="L59" s="1">
        <v>1</v>
      </c>
      <c r="M59" s="1">
        <v>86</v>
      </c>
      <c r="N59" s="1">
        <v>105</v>
      </c>
      <c r="O59" s="1">
        <v>0</v>
      </c>
      <c r="P59" s="1">
        <v>105</v>
      </c>
      <c r="Q59" s="1">
        <v>190</v>
      </c>
      <c r="R59" s="1">
        <v>1</v>
      </c>
      <c r="S59" s="1">
        <v>191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14</v>
      </c>
      <c r="H60" s="1">
        <v>1</v>
      </c>
      <c r="I60" s="1">
        <v>0</v>
      </c>
      <c r="J60" s="1">
        <v>15</v>
      </c>
      <c r="K60" s="1">
        <v>10</v>
      </c>
      <c r="L60" s="1">
        <v>1</v>
      </c>
      <c r="M60" s="1">
        <v>11</v>
      </c>
      <c r="N60" s="1">
        <v>10</v>
      </c>
      <c r="O60" s="1">
        <v>0</v>
      </c>
      <c r="P60" s="1">
        <v>10</v>
      </c>
      <c r="Q60" s="1">
        <v>20</v>
      </c>
      <c r="R60" s="1">
        <v>1</v>
      </c>
      <c r="S60" s="1">
        <v>21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112</v>
      </c>
      <c r="H61" s="1">
        <v>1</v>
      </c>
      <c r="I61" s="1">
        <v>1</v>
      </c>
      <c r="J61" s="1">
        <v>114</v>
      </c>
      <c r="K61" s="1">
        <v>122</v>
      </c>
      <c r="L61" s="1">
        <v>2</v>
      </c>
      <c r="M61" s="1">
        <v>124</v>
      </c>
      <c r="N61" s="1">
        <v>137</v>
      </c>
      <c r="O61" s="1">
        <v>0</v>
      </c>
      <c r="P61" s="1">
        <v>137</v>
      </c>
      <c r="Q61" s="1">
        <v>259</v>
      </c>
      <c r="R61" s="1">
        <v>2</v>
      </c>
      <c r="S61" s="1">
        <v>261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59</v>
      </c>
      <c r="H62" s="1">
        <v>1</v>
      </c>
      <c r="I62" s="1">
        <v>1</v>
      </c>
      <c r="J62" s="1">
        <v>61</v>
      </c>
      <c r="K62" s="1">
        <v>57</v>
      </c>
      <c r="L62" s="1">
        <v>0</v>
      </c>
      <c r="M62" s="1">
        <v>57</v>
      </c>
      <c r="N62" s="1">
        <v>66</v>
      </c>
      <c r="O62" s="1">
        <v>2</v>
      </c>
      <c r="P62" s="1">
        <v>68</v>
      </c>
      <c r="Q62" s="1">
        <v>123</v>
      </c>
      <c r="R62" s="1">
        <v>2</v>
      </c>
      <c r="S62" s="1">
        <v>125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370</v>
      </c>
      <c r="H63" s="1">
        <v>4</v>
      </c>
      <c r="I63" s="1">
        <v>2</v>
      </c>
      <c r="J63" s="1">
        <v>376</v>
      </c>
      <c r="K63" s="1">
        <v>393</v>
      </c>
      <c r="L63" s="1">
        <v>6</v>
      </c>
      <c r="M63" s="1">
        <v>399</v>
      </c>
      <c r="N63" s="1">
        <v>379</v>
      </c>
      <c r="O63" s="1">
        <v>0</v>
      </c>
      <c r="P63" s="1">
        <v>379</v>
      </c>
      <c r="Q63" s="1">
        <v>772</v>
      </c>
      <c r="R63" s="1">
        <v>6</v>
      </c>
      <c r="S63" s="1">
        <v>778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18</v>
      </c>
      <c r="H64" s="1">
        <v>0</v>
      </c>
      <c r="I64" s="1">
        <v>0</v>
      </c>
      <c r="J64" s="1">
        <v>18</v>
      </c>
      <c r="K64" s="1">
        <v>14</v>
      </c>
      <c r="L64" s="1">
        <v>0</v>
      </c>
      <c r="M64" s="1">
        <v>14</v>
      </c>
      <c r="N64" s="1">
        <v>15</v>
      </c>
      <c r="O64" s="1">
        <v>0</v>
      </c>
      <c r="P64" s="1">
        <v>15</v>
      </c>
      <c r="Q64" s="1">
        <v>29</v>
      </c>
      <c r="R64" s="1">
        <v>0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35</v>
      </c>
      <c r="H65" s="1">
        <v>0</v>
      </c>
      <c r="I65" s="1">
        <v>0</v>
      </c>
      <c r="J65" s="1">
        <v>35</v>
      </c>
      <c r="K65" s="1">
        <v>33</v>
      </c>
      <c r="L65" s="1">
        <v>0</v>
      </c>
      <c r="M65" s="1">
        <v>33</v>
      </c>
      <c r="N65" s="1">
        <v>29</v>
      </c>
      <c r="O65" s="1">
        <v>0</v>
      </c>
      <c r="P65" s="1">
        <v>29</v>
      </c>
      <c r="Q65" s="1">
        <v>62</v>
      </c>
      <c r="R65" s="1">
        <v>0</v>
      </c>
      <c r="S65" s="1">
        <v>62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16</v>
      </c>
      <c r="H66" s="1">
        <v>0</v>
      </c>
      <c r="I66" s="1">
        <v>0</v>
      </c>
      <c r="J66" s="1">
        <v>16</v>
      </c>
      <c r="K66" s="1">
        <v>16</v>
      </c>
      <c r="L66" s="1">
        <v>0</v>
      </c>
      <c r="M66" s="1">
        <v>16</v>
      </c>
      <c r="N66" s="1">
        <v>17</v>
      </c>
      <c r="O66" s="1">
        <v>0</v>
      </c>
      <c r="P66" s="1">
        <v>17</v>
      </c>
      <c r="Q66" s="1">
        <v>33</v>
      </c>
      <c r="R66" s="1">
        <v>0</v>
      </c>
      <c r="S66" s="1">
        <v>33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55</v>
      </c>
      <c r="H67" s="1">
        <v>0</v>
      </c>
      <c r="I67" s="1">
        <v>0</v>
      </c>
      <c r="J67" s="1">
        <v>55</v>
      </c>
      <c r="K67" s="1">
        <v>60</v>
      </c>
      <c r="L67" s="1">
        <v>0</v>
      </c>
      <c r="M67" s="1">
        <v>60</v>
      </c>
      <c r="N67" s="1">
        <v>61</v>
      </c>
      <c r="O67" s="1">
        <v>0</v>
      </c>
      <c r="P67" s="1">
        <v>61</v>
      </c>
      <c r="Q67" s="1">
        <v>121</v>
      </c>
      <c r="R67" s="1">
        <v>0</v>
      </c>
      <c r="S67" s="1">
        <v>121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7:AC7"/>
    <mergeCell ref="AB8:AB11"/>
    <mergeCell ref="AB13:AC13"/>
    <mergeCell ref="V1:AC1"/>
    <mergeCell ref="AB3:AC3"/>
    <mergeCell ref="AB4:AC4"/>
    <mergeCell ref="AB5:AC5"/>
    <mergeCell ref="AB6:AC6"/>
  </mergeCells>
  <phoneticPr fontId="3"/>
  <pageMargins left="0.7" right="0.7" top="0.75" bottom="0.75" header="0.3" footer="0.3"/>
  <pageSetup paperSize="9" scale="8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6305-70CE-4552-8C4B-F9F0BD971678}">
  <sheetPr>
    <pageSetUpPr fitToPage="1"/>
  </sheetPr>
  <dimension ref="A1:AN68"/>
  <sheetViews>
    <sheetView topLeftCell="V1" zoomScale="85" zoomScaleNormal="85" workbookViewId="0">
      <selection activeCell="AD30" sqref="AD30"/>
    </sheetView>
  </sheetViews>
  <sheetFormatPr defaultRowHeight="13.5" x14ac:dyDescent="0.15"/>
  <cols>
    <col min="1" max="11" width="9" style="1" hidden="1" customWidth="1"/>
    <col min="12" max="12" width="7.875" style="1" hidden="1" customWidth="1"/>
    <col min="13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69" t="s">
        <v>132</v>
      </c>
      <c r="W1" s="70"/>
      <c r="X1" s="70"/>
      <c r="Y1" s="70"/>
      <c r="Z1" s="70"/>
      <c r="AA1" s="70"/>
      <c r="AB1" s="70"/>
      <c r="AC1" s="7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125</v>
      </c>
      <c r="H2" s="1">
        <v>4</v>
      </c>
      <c r="I2" s="1">
        <v>0</v>
      </c>
      <c r="J2" s="1">
        <v>129</v>
      </c>
      <c r="K2" s="1">
        <v>139</v>
      </c>
      <c r="L2" s="1">
        <v>5</v>
      </c>
      <c r="M2" s="1">
        <v>144</v>
      </c>
      <c r="N2" s="1">
        <v>163</v>
      </c>
      <c r="O2" s="1">
        <v>1</v>
      </c>
      <c r="P2" s="1">
        <v>164</v>
      </c>
      <c r="Q2" s="1">
        <v>302</v>
      </c>
      <c r="R2" s="1">
        <v>6</v>
      </c>
      <c r="S2" s="1">
        <v>308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27</v>
      </c>
      <c r="H3" s="1">
        <v>0</v>
      </c>
      <c r="I3" s="1">
        <v>0</v>
      </c>
      <c r="J3" s="1">
        <v>27</v>
      </c>
      <c r="K3" s="1">
        <v>33</v>
      </c>
      <c r="L3" s="1">
        <v>0</v>
      </c>
      <c r="M3" s="1">
        <v>33</v>
      </c>
      <c r="N3" s="1">
        <v>42</v>
      </c>
      <c r="O3" s="1">
        <v>0</v>
      </c>
      <c r="P3" s="1">
        <v>42</v>
      </c>
      <c r="Q3" s="1">
        <v>75</v>
      </c>
      <c r="R3" s="1">
        <v>0</v>
      </c>
      <c r="S3" s="1">
        <v>75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71" t="s">
        <v>26</v>
      </c>
      <c r="AC3" s="7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24</v>
      </c>
      <c r="L4" s="1">
        <v>0</v>
      </c>
      <c r="M4" s="1">
        <v>24</v>
      </c>
      <c r="N4" s="1">
        <v>20</v>
      </c>
      <c r="O4" s="1">
        <v>1</v>
      </c>
      <c r="P4" s="1">
        <v>21</v>
      </c>
      <c r="Q4" s="1">
        <v>44</v>
      </c>
      <c r="R4" s="1">
        <v>1</v>
      </c>
      <c r="S4" s="1">
        <v>45</v>
      </c>
      <c r="V4" s="44" t="s">
        <v>19</v>
      </c>
      <c r="W4" s="19">
        <f t="shared" ref="W4:W21" si="0">VLOOKUP($A2,$A$2:$S$67,10,FALSE)</f>
        <v>129</v>
      </c>
      <c r="X4" s="19">
        <f t="shared" ref="X4:X21" si="1">VLOOKUP($A2,$A$2:$S$67,13,FALSE)</f>
        <v>144</v>
      </c>
      <c r="Y4" s="19">
        <f t="shared" ref="Y4:Y21" si="2">VLOOKUP($A2,$A$2:$S$67,16,FALSE)</f>
        <v>164</v>
      </c>
      <c r="Z4" s="19">
        <f t="shared" ref="Z4:Z52" si="3">Y4+X4</f>
        <v>308</v>
      </c>
      <c r="AA4" s="16"/>
      <c r="AB4" s="73" t="s">
        <v>29</v>
      </c>
      <c r="AC4" s="61"/>
      <c r="AD4" s="4" t="s">
        <v>41</v>
      </c>
      <c r="AE4" s="19">
        <f>SUM(K2:K67)</f>
        <v>14075</v>
      </c>
      <c r="AF4" s="19">
        <f>SUM(N2:N67)</f>
        <v>15375</v>
      </c>
      <c r="AG4" s="20">
        <f>AE4+AF4</f>
        <v>29450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60</v>
      </c>
      <c r="H5" s="1">
        <v>0</v>
      </c>
      <c r="I5" s="1">
        <v>1</v>
      </c>
      <c r="J5" s="1">
        <v>61</v>
      </c>
      <c r="K5" s="1">
        <v>50</v>
      </c>
      <c r="L5" s="1">
        <v>0</v>
      </c>
      <c r="M5" s="1">
        <v>50</v>
      </c>
      <c r="N5" s="1">
        <v>65</v>
      </c>
      <c r="O5" s="1">
        <v>1</v>
      </c>
      <c r="P5" s="1">
        <v>66</v>
      </c>
      <c r="Q5" s="1">
        <v>115</v>
      </c>
      <c r="R5" s="1">
        <v>1</v>
      </c>
      <c r="S5" s="1">
        <v>116</v>
      </c>
      <c r="V5" s="44" t="s">
        <v>20</v>
      </c>
      <c r="W5" s="19">
        <f t="shared" si="0"/>
        <v>27</v>
      </c>
      <c r="X5" s="19">
        <f t="shared" si="1"/>
        <v>33</v>
      </c>
      <c r="Y5" s="19">
        <f t="shared" si="2"/>
        <v>42</v>
      </c>
      <c r="Z5" s="19">
        <f t="shared" si="3"/>
        <v>75</v>
      </c>
      <c r="AA5" s="16"/>
      <c r="AB5" s="73" t="s">
        <v>31</v>
      </c>
      <c r="AC5" s="61"/>
      <c r="AD5" s="4" t="s">
        <v>41</v>
      </c>
      <c r="AE5" s="19">
        <f>SUM(L2:L67)</f>
        <v>94</v>
      </c>
      <c r="AF5" s="19">
        <f>SUM(O2:O67)</f>
        <v>121</v>
      </c>
      <c r="AG5" s="20">
        <f>AE5+AF5</f>
        <v>215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34</v>
      </c>
      <c r="L6" s="1">
        <v>0</v>
      </c>
      <c r="M6" s="1">
        <v>34</v>
      </c>
      <c r="N6" s="1">
        <v>37</v>
      </c>
      <c r="O6" s="1">
        <v>0</v>
      </c>
      <c r="P6" s="1">
        <v>37</v>
      </c>
      <c r="Q6" s="1">
        <v>71</v>
      </c>
      <c r="R6" s="1">
        <v>0</v>
      </c>
      <c r="S6" s="1">
        <v>71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21</v>
      </c>
      <c r="Z6" s="19">
        <f t="shared" si="3"/>
        <v>45</v>
      </c>
      <c r="AA6" s="16"/>
      <c r="AB6" s="74" t="s">
        <v>33</v>
      </c>
      <c r="AC6" s="75"/>
      <c r="AD6" s="21">
        <f>SUM(J2:J67)</f>
        <v>12564</v>
      </c>
      <c r="AE6" s="21">
        <f>SUM(AE4:AE5)</f>
        <v>14169</v>
      </c>
      <c r="AF6" s="19">
        <f>SUM(AF4:AF5)</f>
        <v>15496</v>
      </c>
      <c r="AG6" s="22">
        <f>SUM(AG4:AG5)</f>
        <v>29665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68</v>
      </c>
      <c r="H7" s="1">
        <v>0</v>
      </c>
      <c r="I7" s="1">
        <v>0</v>
      </c>
      <c r="J7" s="1">
        <v>68</v>
      </c>
      <c r="K7" s="1">
        <v>74</v>
      </c>
      <c r="L7" s="1">
        <v>0</v>
      </c>
      <c r="M7" s="1">
        <v>74</v>
      </c>
      <c r="N7" s="1">
        <v>80</v>
      </c>
      <c r="O7" s="1">
        <v>0</v>
      </c>
      <c r="P7" s="1">
        <v>80</v>
      </c>
      <c r="Q7" s="1">
        <v>154</v>
      </c>
      <c r="R7" s="1">
        <v>0</v>
      </c>
      <c r="S7" s="1">
        <v>154</v>
      </c>
      <c r="V7" s="44" t="s">
        <v>30</v>
      </c>
      <c r="W7" s="19">
        <f t="shared" si="0"/>
        <v>61</v>
      </c>
      <c r="X7" s="19">
        <f t="shared" si="1"/>
        <v>50</v>
      </c>
      <c r="Y7" s="19">
        <f t="shared" si="2"/>
        <v>66</v>
      </c>
      <c r="Z7" s="19">
        <f t="shared" si="3"/>
        <v>116</v>
      </c>
      <c r="AA7" s="16"/>
      <c r="AB7" s="64" t="s">
        <v>35</v>
      </c>
      <c r="AC7" s="65"/>
      <c r="AD7" s="23">
        <f>AD8-AD10-AD11</f>
        <v>5</v>
      </c>
      <c r="AE7" s="23">
        <f>AE8+AE9-AE10-AE11</f>
        <v>-7</v>
      </c>
      <c r="AF7" s="23">
        <f>AF8+AF9-AF10-AF11</f>
        <v>-27</v>
      </c>
      <c r="AG7" s="23">
        <f>AG8+AG9-AG10-AG11</f>
        <v>-34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39</v>
      </c>
      <c r="H8" s="1">
        <v>0</v>
      </c>
      <c r="I8" s="1">
        <v>0</v>
      </c>
      <c r="J8" s="1">
        <v>39</v>
      </c>
      <c r="K8" s="1">
        <v>37</v>
      </c>
      <c r="L8" s="1">
        <v>0</v>
      </c>
      <c r="M8" s="1">
        <v>37</v>
      </c>
      <c r="N8" s="1">
        <v>39</v>
      </c>
      <c r="O8" s="1">
        <v>0</v>
      </c>
      <c r="P8" s="1">
        <v>39</v>
      </c>
      <c r="Q8" s="1">
        <v>76</v>
      </c>
      <c r="R8" s="1">
        <v>0</v>
      </c>
      <c r="S8" s="1">
        <v>76</v>
      </c>
      <c r="V8" s="44" t="s">
        <v>32</v>
      </c>
      <c r="W8" s="19">
        <f t="shared" si="0"/>
        <v>37</v>
      </c>
      <c r="X8" s="19">
        <f t="shared" si="1"/>
        <v>34</v>
      </c>
      <c r="Y8" s="19">
        <f t="shared" si="2"/>
        <v>37</v>
      </c>
      <c r="Z8" s="19">
        <f t="shared" si="3"/>
        <v>71</v>
      </c>
      <c r="AA8" s="16"/>
      <c r="AB8" s="66" t="s">
        <v>37</v>
      </c>
      <c r="AC8" s="8" t="s">
        <v>38</v>
      </c>
      <c r="AD8" s="5">
        <v>42</v>
      </c>
      <c r="AE8" s="5">
        <v>31</v>
      </c>
      <c r="AF8" s="5">
        <v>29</v>
      </c>
      <c r="AG8" s="5">
        <f t="shared" ref="AG8:AG11" si="4">SUM(AE8:AF8)</f>
        <v>60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51</v>
      </c>
      <c r="H9" s="1">
        <v>1</v>
      </c>
      <c r="I9" s="1">
        <v>2</v>
      </c>
      <c r="J9" s="1">
        <v>54</v>
      </c>
      <c r="K9" s="1">
        <v>54</v>
      </c>
      <c r="L9" s="1">
        <v>1</v>
      </c>
      <c r="M9" s="1">
        <v>55</v>
      </c>
      <c r="N9" s="1">
        <v>47</v>
      </c>
      <c r="O9" s="1">
        <v>2</v>
      </c>
      <c r="P9" s="1">
        <v>49</v>
      </c>
      <c r="Q9" s="1">
        <v>101</v>
      </c>
      <c r="R9" s="1">
        <v>3</v>
      </c>
      <c r="S9" s="1">
        <v>104</v>
      </c>
      <c r="V9" s="44" t="s">
        <v>34</v>
      </c>
      <c r="W9" s="19">
        <f t="shared" si="0"/>
        <v>68</v>
      </c>
      <c r="X9" s="19">
        <f t="shared" si="1"/>
        <v>74</v>
      </c>
      <c r="Y9" s="19">
        <f t="shared" si="2"/>
        <v>80</v>
      </c>
      <c r="Z9" s="19">
        <f t="shared" si="3"/>
        <v>154</v>
      </c>
      <c r="AA9" s="16"/>
      <c r="AB9" s="67"/>
      <c r="AC9" s="6" t="s">
        <v>40</v>
      </c>
      <c r="AD9" s="6" t="s">
        <v>41</v>
      </c>
      <c r="AE9" s="7">
        <v>6</v>
      </c>
      <c r="AF9" s="7">
        <v>0</v>
      </c>
      <c r="AG9" s="7">
        <f t="shared" si="4"/>
        <v>6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121</v>
      </c>
      <c r="H10" s="1">
        <v>0</v>
      </c>
      <c r="I10" s="1">
        <v>1</v>
      </c>
      <c r="J10" s="1">
        <v>122</v>
      </c>
      <c r="K10" s="1">
        <v>125</v>
      </c>
      <c r="L10" s="1">
        <v>0</v>
      </c>
      <c r="M10" s="1">
        <v>125</v>
      </c>
      <c r="N10" s="1">
        <v>136</v>
      </c>
      <c r="O10" s="1">
        <v>1</v>
      </c>
      <c r="P10" s="1">
        <v>137</v>
      </c>
      <c r="Q10" s="1">
        <v>261</v>
      </c>
      <c r="R10" s="1">
        <v>1</v>
      </c>
      <c r="S10" s="1">
        <v>262</v>
      </c>
      <c r="V10" s="44" t="s">
        <v>36</v>
      </c>
      <c r="W10" s="19">
        <f t="shared" si="0"/>
        <v>39</v>
      </c>
      <c r="X10" s="19">
        <f t="shared" si="1"/>
        <v>37</v>
      </c>
      <c r="Y10" s="19">
        <f t="shared" si="2"/>
        <v>39</v>
      </c>
      <c r="Z10" s="19">
        <f t="shared" si="3"/>
        <v>76</v>
      </c>
      <c r="AA10" s="16"/>
      <c r="AB10" s="67"/>
      <c r="AC10" s="8" t="s">
        <v>43</v>
      </c>
      <c r="AD10" s="5">
        <v>23</v>
      </c>
      <c r="AE10" s="5">
        <v>34</v>
      </c>
      <c r="AF10" s="5">
        <v>38</v>
      </c>
      <c r="AG10" s="5">
        <f>SUM(AE10:AF10)</f>
        <v>72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96</v>
      </c>
      <c r="H11" s="1">
        <v>3</v>
      </c>
      <c r="I11" s="1">
        <v>0</v>
      </c>
      <c r="J11" s="1">
        <v>99</v>
      </c>
      <c r="K11" s="1">
        <v>93</v>
      </c>
      <c r="L11" s="1">
        <v>2</v>
      </c>
      <c r="M11" s="1">
        <v>95</v>
      </c>
      <c r="N11" s="1">
        <v>93</v>
      </c>
      <c r="O11" s="1">
        <v>1</v>
      </c>
      <c r="P11" s="1">
        <v>94</v>
      </c>
      <c r="Q11" s="1">
        <v>186</v>
      </c>
      <c r="R11" s="1">
        <v>3</v>
      </c>
      <c r="S11" s="1">
        <v>189</v>
      </c>
      <c r="V11" s="44" t="s">
        <v>39</v>
      </c>
      <c r="W11" s="19">
        <f t="shared" si="0"/>
        <v>54</v>
      </c>
      <c r="X11" s="19">
        <f t="shared" si="1"/>
        <v>55</v>
      </c>
      <c r="Y11" s="19">
        <f t="shared" si="2"/>
        <v>49</v>
      </c>
      <c r="Z11" s="19">
        <f t="shared" si="3"/>
        <v>104</v>
      </c>
      <c r="AA11" s="16"/>
      <c r="AB11" s="68"/>
      <c r="AC11" s="9" t="s">
        <v>45</v>
      </c>
      <c r="AD11" s="3">
        <v>14</v>
      </c>
      <c r="AE11" s="3">
        <v>10</v>
      </c>
      <c r="AF11" s="3">
        <v>18</v>
      </c>
      <c r="AG11" s="5">
        <f t="shared" si="4"/>
        <v>28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51</v>
      </c>
      <c r="H12" s="1">
        <v>0</v>
      </c>
      <c r="I12" s="1">
        <v>0</v>
      </c>
      <c r="J12" s="1">
        <v>51</v>
      </c>
      <c r="K12" s="1">
        <v>56</v>
      </c>
      <c r="L12" s="1">
        <v>0</v>
      </c>
      <c r="M12" s="1">
        <v>56</v>
      </c>
      <c r="N12" s="1">
        <v>65</v>
      </c>
      <c r="O12" s="1">
        <v>0</v>
      </c>
      <c r="P12" s="1">
        <v>65</v>
      </c>
      <c r="Q12" s="1">
        <v>121</v>
      </c>
      <c r="R12" s="1">
        <v>0</v>
      </c>
      <c r="S12" s="1">
        <v>121</v>
      </c>
      <c r="V12" s="44" t="s">
        <v>42</v>
      </c>
      <c r="W12" s="19">
        <f t="shared" si="0"/>
        <v>122</v>
      </c>
      <c r="X12" s="19">
        <f t="shared" si="1"/>
        <v>125</v>
      </c>
      <c r="Y12" s="19">
        <f t="shared" si="2"/>
        <v>137</v>
      </c>
      <c r="Z12" s="19">
        <f t="shared" si="3"/>
        <v>262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103</v>
      </c>
      <c r="H13" s="1">
        <v>1</v>
      </c>
      <c r="I13" s="1">
        <v>1</v>
      </c>
      <c r="J13" s="1">
        <v>105</v>
      </c>
      <c r="K13" s="1">
        <v>114</v>
      </c>
      <c r="L13" s="1">
        <v>2</v>
      </c>
      <c r="M13" s="1">
        <v>116</v>
      </c>
      <c r="N13" s="1">
        <v>121</v>
      </c>
      <c r="O13" s="1">
        <v>2</v>
      </c>
      <c r="P13" s="1">
        <v>123</v>
      </c>
      <c r="Q13" s="1">
        <v>235</v>
      </c>
      <c r="R13" s="1">
        <v>4</v>
      </c>
      <c r="S13" s="1">
        <v>239</v>
      </c>
      <c r="V13" s="44" t="s">
        <v>44</v>
      </c>
      <c r="W13" s="19">
        <f t="shared" si="0"/>
        <v>99</v>
      </c>
      <c r="X13" s="19">
        <f t="shared" si="1"/>
        <v>95</v>
      </c>
      <c r="Y13" s="19">
        <f t="shared" si="2"/>
        <v>94</v>
      </c>
      <c r="Z13" s="19">
        <f t="shared" si="3"/>
        <v>189</v>
      </c>
      <c r="AA13" s="28"/>
      <c r="AB13" s="58" t="s">
        <v>125</v>
      </c>
      <c r="AC13" s="61"/>
      <c r="AD13" s="58"/>
      <c r="AE13" s="60"/>
      <c r="AF13" s="60"/>
      <c r="AG13" s="6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11</v>
      </c>
      <c r="L14" s="1">
        <v>0</v>
      </c>
      <c r="M14" s="1">
        <v>11</v>
      </c>
      <c r="N14" s="1">
        <v>14</v>
      </c>
      <c r="O14" s="1">
        <v>0</v>
      </c>
      <c r="P14" s="1">
        <v>14</v>
      </c>
      <c r="Q14" s="1">
        <v>25</v>
      </c>
      <c r="R14" s="1">
        <v>0</v>
      </c>
      <c r="S14" s="1">
        <v>25</v>
      </c>
      <c r="V14" s="44" t="s">
        <v>46</v>
      </c>
      <c r="W14" s="19">
        <f t="shared" si="0"/>
        <v>51</v>
      </c>
      <c r="X14" s="19">
        <f t="shared" si="1"/>
        <v>56</v>
      </c>
      <c r="Y14" s="19">
        <f t="shared" si="2"/>
        <v>65</v>
      </c>
      <c r="Z14" s="19">
        <f t="shared" si="3"/>
        <v>121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34</v>
      </c>
      <c r="H15" s="1">
        <v>0</v>
      </c>
      <c r="I15" s="1">
        <v>0</v>
      </c>
      <c r="J15" s="1">
        <v>34</v>
      </c>
      <c r="K15" s="1">
        <v>31</v>
      </c>
      <c r="L15" s="1">
        <v>0</v>
      </c>
      <c r="M15" s="1">
        <v>31</v>
      </c>
      <c r="N15" s="1">
        <v>41</v>
      </c>
      <c r="O15" s="1">
        <v>0</v>
      </c>
      <c r="P15" s="1">
        <v>41</v>
      </c>
      <c r="Q15" s="1">
        <v>72</v>
      </c>
      <c r="R15" s="1">
        <v>0</v>
      </c>
      <c r="S15" s="1">
        <v>72</v>
      </c>
      <c r="V15" s="44" t="s">
        <v>47</v>
      </c>
      <c r="W15" s="19">
        <f t="shared" si="0"/>
        <v>105</v>
      </c>
      <c r="X15" s="19">
        <f t="shared" si="1"/>
        <v>116</v>
      </c>
      <c r="Y15" s="19">
        <f t="shared" si="2"/>
        <v>123</v>
      </c>
      <c r="Z15" s="19">
        <f t="shared" si="3"/>
        <v>239</v>
      </c>
      <c r="AA15" s="28"/>
      <c r="AB15" s="62" t="s">
        <v>60</v>
      </c>
      <c r="AC15" s="63"/>
      <c r="AD15" s="31">
        <f>VLOOKUP($A22,$A$2:$S$67,10,FALSE)+AD16</f>
        <v>801</v>
      </c>
      <c r="AE15" s="31">
        <f>VLOOKUP($A22,$A$2:$S$67,13,FALSE)+AE16</f>
        <v>833</v>
      </c>
      <c r="AF15" s="31">
        <f>VLOOKUP($A22,$A$2:$S$67,16,FALSE)+AF16</f>
        <v>946</v>
      </c>
      <c r="AG15" s="31">
        <f t="shared" ref="AG15:AG23" si="5">AE15+AF15</f>
        <v>1779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27</v>
      </c>
      <c r="L16" s="1">
        <v>0</v>
      </c>
      <c r="M16" s="1">
        <v>27</v>
      </c>
      <c r="N16" s="1">
        <v>34</v>
      </c>
      <c r="O16" s="1">
        <v>0</v>
      </c>
      <c r="P16" s="1">
        <v>34</v>
      </c>
      <c r="Q16" s="1">
        <v>61</v>
      </c>
      <c r="R16" s="1">
        <v>0</v>
      </c>
      <c r="S16" s="1">
        <v>61</v>
      </c>
      <c r="V16" s="44" t="s">
        <v>48</v>
      </c>
      <c r="W16" s="19">
        <f t="shared" si="0"/>
        <v>12</v>
      </c>
      <c r="X16" s="19">
        <f t="shared" si="1"/>
        <v>11</v>
      </c>
      <c r="Y16" s="19">
        <f t="shared" si="2"/>
        <v>14</v>
      </c>
      <c r="Z16" s="19">
        <f t="shared" si="3"/>
        <v>25</v>
      </c>
      <c r="AA16" s="28"/>
      <c r="AB16" s="32" t="s">
        <v>126</v>
      </c>
      <c r="AC16" s="33" t="s">
        <v>127</v>
      </c>
      <c r="AD16" s="34">
        <f>VLOOKUP($A36,$A$2:$S$67,10,FALSE)</f>
        <v>656</v>
      </c>
      <c r="AE16" s="34">
        <f>VLOOKUP($A36,$A$2:$S$67,13,FALSE)</f>
        <v>688</v>
      </c>
      <c r="AF16" s="35">
        <f>VLOOKUP($A36,$A$2:$S$67,16,FALSE)</f>
        <v>789</v>
      </c>
      <c r="AG16" s="36">
        <f t="shared" si="5"/>
        <v>1477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40</v>
      </c>
      <c r="H17" s="1">
        <v>0</v>
      </c>
      <c r="I17" s="1">
        <v>0</v>
      </c>
      <c r="J17" s="1">
        <v>40</v>
      </c>
      <c r="K17" s="1">
        <v>41</v>
      </c>
      <c r="L17" s="1">
        <v>0</v>
      </c>
      <c r="M17" s="1">
        <v>41</v>
      </c>
      <c r="N17" s="1">
        <v>40</v>
      </c>
      <c r="O17" s="1">
        <v>0</v>
      </c>
      <c r="P17" s="1">
        <v>40</v>
      </c>
      <c r="Q17" s="1">
        <v>81</v>
      </c>
      <c r="R17" s="1">
        <v>0</v>
      </c>
      <c r="S17" s="1">
        <v>81</v>
      </c>
      <c r="V17" s="44" t="s">
        <v>49</v>
      </c>
      <c r="W17" s="19">
        <f t="shared" si="0"/>
        <v>34</v>
      </c>
      <c r="X17" s="19">
        <f t="shared" si="1"/>
        <v>31</v>
      </c>
      <c r="Y17" s="19">
        <f t="shared" si="2"/>
        <v>41</v>
      </c>
      <c r="Z17" s="19">
        <f t="shared" si="3"/>
        <v>72</v>
      </c>
      <c r="AA17" s="28"/>
      <c r="AB17" s="58" t="s">
        <v>63</v>
      </c>
      <c r="AC17" s="61"/>
      <c r="AD17" s="24">
        <f t="shared" ref="AD17:AD23" si="6">VLOOKUP($A23,$A$2:$S$67,10,FALSE)</f>
        <v>228</v>
      </c>
      <c r="AE17" s="24">
        <f t="shared" ref="AE17:AE23" si="7">VLOOKUP($A23,$A$2:$S$67,13,FALSE)</f>
        <v>188</v>
      </c>
      <c r="AF17" s="24">
        <f t="shared" ref="AF17:AF23" si="8">VLOOKUP($A23,$A$2:$S$67,16,FALSE)</f>
        <v>264</v>
      </c>
      <c r="AG17" s="19">
        <f t="shared" si="5"/>
        <v>452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290</v>
      </c>
      <c r="H18" s="1">
        <v>2</v>
      </c>
      <c r="I18" s="1">
        <v>1</v>
      </c>
      <c r="J18" s="1">
        <v>293</v>
      </c>
      <c r="K18" s="1">
        <v>287</v>
      </c>
      <c r="L18" s="1">
        <v>3</v>
      </c>
      <c r="M18" s="1">
        <v>290</v>
      </c>
      <c r="N18" s="1">
        <v>313</v>
      </c>
      <c r="O18" s="1">
        <v>2</v>
      </c>
      <c r="P18" s="1">
        <v>315</v>
      </c>
      <c r="Q18" s="1">
        <v>600</v>
      </c>
      <c r="R18" s="1">
        <v>5</v>
      </c>
      <c r="S18" s="1">
        <v>605</v>
      </c>
      <c r="V18" s="44" t="s">
        <v>50</v>
      </c>
      <c r="W18" s="19">
        <f t="shared" si="0"/>
        <v>31</v>
      </c>
      <c r="X18" s="19">
        <f t="shared" si="1"/>
        <v>27</v>
      </c>
      <c r="Y18" s="19">
        <f t="shared" si="2"/>
        <v>34</v>
      </c>
      <c r="Z18" s="19">
        <f t="shared" si="3"/>
        <v>61</v>
      </c>
      <c r="AA18" s="28"/>
      <c r="AB18" s="58" t="s">
        <v>53</v>
      </c>
      <c r="AC18" s="61"/>
      <c r="AD18" s="24">
        <f t="shared" si="6"/>
        <v>453</v>
      </c>
      <c r="AE18" s="24">
        <f t="shared" si="7"/>
        <v>443</v>
      </c>
      <c r="AF18" s="24">
        <f t="shared" si="8"/>
        <v>507</v>
      </c>
      <c r="AG18" s="19">
        <f t="shared" si="5"/>
        <v>950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173</v>
      </c>
      <c r="H19" s="1">
        <v>0</v>
      </c>
      <c r="I19" s="1">
        <v>0</v>
      </c>
      <c r="J19" s="1">
        <v>173</v>
      </c>
      <c r="K19" s="1">
        <v>162</v>
      </c>
      <c r="L19" s="1">
        <v>0</v>
      </c>
      <c r="M19" s="1">
        <v>162</v>
      </c>
      <c r="N19" s="1">
        <v>191</v>
      </c>
      <c r="O19" s="1">
        <v>0</v>
      </c>
      <c r="P19" s="1">
        <v>191</v>
      </c>
      <c r="Q19" s="1">
        <v>353</v>
      </c>
      <c r="R19" s="1">
        <v>0</v>
      </c>
      <c r="S19" s="1">
        <v>353</v>
      </c>
      <c r="V19" s="44" t="s">
        <v>51</v>
      </c>
      <c r="W19" s="19">
        <f t="shared" si="0"/>
        <v>40</v>
      </c>
      <c r="X19" s="19">
        <f t="shared" si="1"/>
        <v>41</v>
      </c>
      <c r="Y19" s="19">
        <f t="shared" si="2"/>
        <v>40</v>
      </c>
      <c r="Z19" s="19">
        <f t="shared" si="3"/>
        <v>81</v>
      </c>
      <c r="AA19" s="28"/>
      <c r="AB19" s="58" t="s">
        <v>68</v>
      </c>
      <c r="AC19" s="61"/>
      <c r="AD19" s="24">
        <f t="shared" si="6"/>
        <v>260</v>
      </c>
      <c r="AE19" s="24">
        <f t="shared" si="7"/>
        <v>130</v>
      </c>
      <c r="AF19" s="24">
        <f t="shared" si="8"/>
        <v>252</v>
      </c>
      <c r="AG19" s="19">
        <f t="shared" si="5"/>
        <v>382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83</v>
      </c>
      <c r="H20" s="1">
        <v>1</v>
      </c>
      <c r="I20" s="1">
        <v>0</v>
      </c>
      <c r="J20" s="1">
        <v>84</v>
      </c>
      <c r="K20" s="1">
        <v>77</v>
      </c>
      <c r="L20" s="1">
        <v>0</v>
      </c>
      <c r="M20" s="1">
        <v>77</v>
      </c>
      <c r="N20" s="1">
        <v>74</v>
      </c>
      <c r="O20" s="1">
        <v>1</v>
      </c>
      <c r="P20" s="1">
        <v>75</v>
      </c>
      <c r="Q20" s="1">
        <v>151</v>
      </c>
      <c r="R20" s="1">
        <v>1</v>
      </c>
      <c r="S20" s="1">
        <v>152</v>
      </c>
      <c r="V20" s="44" t="s">
        <v>56</v>
      </c>
      <c r="W20" s="19">
        <f t="shared" si="0"/>
        <v>293</v>
      </c>
      <c r="X20" s="19">
        <f t="shared" si="1"/>
        <v>290</v>
      </c>
      <c r="Y20" s="19">
        <f t="shared" si="2"/>
        <v>315</v>
      </c>
      <c r="Z20" s="19">
        <f t="shared" si="3"/>
        <v>605</v>
      </c>
      <c r="AA20" s="28"/>
      <c r="AB20" s="58" t="s">
        <v>57</v>
      </c>
      <c r="AC20" s="61"/>
      <c r="AD20" s="24">
        <f t="shared" si="6"/>
        <v>497</v>
      </c>
      <c r="AE20" s="24">
        <f t="shared" si="7"/>
        <v>474</v>
      </c>
      <c r="AF20" s="24">
        <f t="shared" si="8"/>
        <v>555</v>
      </c>
      <c r="AG20" s="19">
        <f t="shared" si="5"/>
        <v>1029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173</v>
      </c>
      <c r="X21" s="19">
        <f t="shared" si="1"/>
        <v>162</v>
      </c>
      <c r="Y21" s="19">
        <f t="shared" si="2"/>
        <v>191</v>
      </c>
      <c r="Z21" s="19">
        <f t="shared" si="3"/>
        <v>353</v>
      </c>
      <c r="AA21" s="28"/>
      <c r="AB21" s="58" t="s">
        <v>59</v>
      </c>
      <c r="AC21" s="61"/>
      <c r="AD21" s="24">
        <f t="shared" si="6"/>
        <v>306</v>
      </c>
      <c r="AE21" s="24">
        <f t="shared" si="7"/>
        <v>278</v>
      </c>
      <c r="AF21" s="24">
        <f t="shared" si="8"/>
        <v>340</v>
      </c>
      <c r="AG21" s="19">
        <f t="shared" si="5"/>
        <v>618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140</v>
      </c>
      <c r="H22" s="1">
        <v>3</v>
      </c>
      <c r="I22" s="1">
        <v>2</v>
      </c>
      <c r="J22" s="1">
        <v>145</v>
      </c>
      <c r="K22" s="1">
        <v>143</v>
      </c>
      <c r="L22" s="1">
        <v>2</v>
      </c>
      <c r="M22" s="1">
        <v>145</v>
      </c>
      <c r="N22" s="1">
        <v>152</v>
      </c>
      <c r="O22" s="1">
        <v>5</v>
      </c>
      <c r="P22" s="1">
        <v>157</v>
      </c>
      <c r="Q22" s="1">
        <v>295</v>
      </c>
      <c r="R22" s="1">
        <v>7</v>
      </c>
      <c r="S22" s="1">
        <v>302</v>
      </c>
      <c r="V22" s="44" t="s">
        <v>61</v>
      </c>
      <c r="W22" s="19">
        <f>AD15+AD17+AD18</f>
        <v>1482</v>
      </c>
      <c r="X22" s="19">
        <f>AE15+AE17+AE18</f>
        <v>1464</v>
      </c>
      <c r="Y22" s="19">
        <f>AF15+AF17+AF18</f>
        <v>1717</v>
      </c>
      <c r="Z22" s="19">
        <f t="shared" si="3"/>
        <v>3181</v>
      </c>
      <c r="AA22" s="28"/>
      <c r="AB22" s="58" t="s">
        <v>62</v>
      </c>
      <c r="AC22" s="61"/>
      <c r="AD22" s="24">
        <f t="shared" si="6"/>
        <v>304</v>
      </c>
      <c r="AE22" s="24">
        <f t="shared" si="7"/>
        <v>297</v>
      </c>
      <c r="AF22" s="24">
        <f t="shared" si="8"/>
        <v>347</v>
      </c>
      <c r="AG22" s="19">
        <f t="shared" si="5"/>
        <v>644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228</v>
      </c>
      <c r="H23" s="1">
        <v>0</v>
      </c>
      <c r="I23" s="1">
        <v>0</v>
      </c>
      <c r="J23" s="1">
        <v>228</v>
      </c>
      <c r="K23" s="1">
        <v>188</v>
      </c>
      <c r="L23" s="1">
        <v>0</v>
      </c>
      <c r="M23" s="1">
        <v>188</v>
      </c>
      <c r="N23" s="1">
        <v>264</v>
      </c>
      <c r="O23" s="1">
        <v>0</v>
      </c>
      <c r="P23" s="1">
        <v>264</v>
      </c>
      <c r="Q23" s="1">
        <v>452</v>
      </c>
      <c r="R23" s="1">
        <v>0</v>
      </c>
      <c r="S23" s="1">
        <v>452</v>
      </c>
      <c r="V23" s="44" t="s">
        <v>64</v>
      </c>
      <c r="W23" s="19">
        <f>AD19+AD20+AD21+AD22+AD23</f>
        <v>1828</v>
      </c>
      <c r="X23" s="19">
        <f>AE19+AE20+AE21+AE22+AE23</f>
        <v>1613</v>
      </c>
      <c r="Y23" s="19">
        <f>AF19+AF20+AF21+AF22+AF23</f>
        <v>1990</v>
      </c>
      <c r="Z23" s="19">
        <f t="shared" si="3"/>
        <v>3603</v>
      </c>
      <c r="AA23" s="28"/>
      <c r="AB23" s="58" t="s">
        <v>65</v>
      </c>
      <c r="AC23" s="61"/>
      <c r="AD23" s="24">
        <f t="shared" si="6"/>
        <v>461</v>
      </c>
      <c r="AE23" s="24">
        <f t="shared" si="7"/>
        <v>434</v>
      </c>
      <c r="AF23" s="24">
        <f t="shared" si="8"/>
        <v>496</v>
      </c>
      <c r="AG23" s="19">
        <f t="shared" si="5"/>
        <v>930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440</v>
      </c>
      <c r="H24" s="1">
        <v>13</v>
      </c>
      <c r="I24" s="1">
        <v>0</v>
      </c>
      <c r="J24" s="1">
        <v>453</v>
      </c>
      <c r="K24" s="1">
        <v>432</v>
      </c>
      <c r="L24" s="1">
        <v>11</v>
      </c>
      <c r="M24" s="1">
        <v>443</v>
      </c>
      <c r="N24" s="1">
        <v>505</v>
      </c>
      <c r="O24" s="1">
        <v>2</v>
      </c>
      <c r="P24" s="1">
        <v>507</v>
      </c>
      <c r="Q24" s="1">
        <v>937</v>
      </c>
      <c r="R24" s="1">
        <v>13</v>
      </c>
      <c r="S24" s="1">
        <v>950</v>
      </c>
      <c r="V24" s="44" t="s">
        <v>66</v>
      </c>
      <c r="W24" s="19">
        <f>AD31+AD32</f>
        <v>1376</v>
      </c>
      <c r="X24" s="19">
        <f>AE31+AE32</f>
        <v>1641</v>
      </c>
      <c r="Y24" s="19">
        <f>AF31+AF32</f>
        <v>1781</v>
      </c>
      <c r="Z24" s="19">
        <f t="shared" si="3"/>
        <v>3422</v>
      </c>
      <c r="AA24" s="16"/>
      <c r="AB24" s="58" t="s">
        <v>128</v>
      </c>
      <c r="AC24" s="61"/>
      <c r="AD24" s="19">
        <f>AD15+SUM(AD17:AD23)</f>
        <v>3310</v>
      </c>
      <c r="AE24" s="19">
        <f>AE15+SUM(AE17:AE23)</f>
        <v>3077</v>
      </c>
      <c r="AF24" s="19">
        <f>AF15+SUM(AF17:AF23)</f>
        <v>3707</v>
      </c>
      <c r="AG24" s="19">
        <f>AG15+SUM(AG17:AG23)</f>
        <v>6784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260</v>
      </c>
      <c r="H25" s="1">
        <v>0</v>
      </c>
      <c r="I25" s="1">
        <v>0</v>
      </c>
      <c r="J25" s="1">
        <v>260</v>
      </c>
      <c r="K25" s="1">
        <v>130</v>
      </c>
      <c r="L25" s="1">
        <v>0</v>
      </c>
      <c r="M25" s="1">
        <v>130</v>
      </c>
      <c r="N25" s="1">
        <v>252</v>
      </c>
      <c r="O25" s="1">
        <v>0</v>
      </c>
      <c r="P25" s="1">
        <v>252</v>
      </c>
      <c r="Q25" s="1">
        <v>382</v>
      </c>
      <c r="R25" s="1">
        <v>0</v>
      </c>
      <c r="S25" s="1">
        <v>382</v>
      </c>
      <c r="V25" s="44" t="s">
        <v>69</v>
      </c>
      <c r="W25" s="19">
        <f>AD33+AD34</f>
        <v>505</v>
      </c>
      <c r="X25" s="19">
        <f>AE33+AE34</f>
        <v>500</v>
      </c>
      <c r="Y25" s="19">
        <f>AF33+AF34</f>
        <v>567</v>
      </c>
      <c r="Z25" s="19">
        <f t="shared" si="3"/>
        <v>1067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494</v>
      </c>
      <c r="H26" s="1">
        <v>0</v>
      </c>
      <c r="I26" s="1">
        <v>3</v>
      </c>
      <c r="J26" s="1">
        <v>497</v>
      </c>
      <c r="K26" s="1">
        <v>473</v>
      </c>
      <c r="L26" s="1">
        <v>1</v>
      </c>
      <c r="M26" s="1">
        <v>474</v>
      </c>
      <c r="N26" s="1">
        <v>553</v>
      </c>
      <c r="O26" s="1">
        <v>2</v>
      </c>
      <c r="P26" s="1">
        <v>555</v>
      </c>
      <c r="Q26" s="1">
        <v>1026</v>
      </c>
      <c r="R26" s="1">
        <v>3</v>
      </c>
      <c r="S26" s="1">
        <v>1029</v>
      </c>
      <c r="V26" s="44" t="s">
        <v>71</v>
      </c>
      <c r="W26" s="19">
        <f>AD35+AD36+AD37</f>
        <v>2281</v>
      </c>
      <c r="X26" s="19">
        <f>AE35+AE36+AE37</f>
        <v>3107</v>
      </c>
      <c r="Y26" s="19">
        <f>AF35+AF36+AF37</f>
        <v>3218</v>
      </c>
      <c r="Z26" s="19">
        <f t="shared" si="3"/>
        <v>6325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304</v>
      </c>
      <c r="H27" s="1">
        <v>0</v>
      </c>
      <c r="I27" s="1">
        <v>2</v>
      </c>
      <c r="J27" s="1">
        <v>306</v>
      </c>
      <c r="K27" s="1">
        <v>277</v>
      </c>
      <c r="L27" s="1">
        <v>1</v>
      </c>
      <c r="M27" s="1">
        <v>278</v>
      </c>
      <c r="N27" s="1">
        <v>339</v>
      </c>
      <c r="O27" s="1">
        <v>1</v>
      </c>
      <c r="P27" s="1">
        <v>340</v>
      </c>
      <c r="Q27" s="1">
        <v>616</v>
      </c>
      <c r="R27" s="1">
        <v>2</v>
      </c>
      <c r="S27" s="1">
        <v>618</v>
      </c>
      <c r="V27" s="44" t="s">
        <v>72</v>
      </c>
      <c r="W27" s="19">
        <f>VLOOKUP($A20,$A$2:$S$67,10,FALSE)</f>
        <v>84</v>
      </c>
      <c r="X27" s="19">
        <f>VLOOKUP($A20,$A$2:$S$67,13,FALSE)</f>
        <v>77</v>
      </c>
      <c r="Y27" s="19">
        <f>VLOOKUP($A20,$A$2:$S$67,16,FALSE)</f>
        <v>75</v>
      </c>
      <c r="Z27" s="19">
        <f t="shared" si="3"/>
        <v>152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302</v>
      </c>
      <c r="H28" s="1">
        <v>1</v>
      </c>
      <c r="I28" s="1">
        <v>1</v>
      </c>
      <c r="J28" s="1">
        <v>304</v>
      </c>
      <c r="K28" s="1">
        <v>296</v>
      </c>
      <c r="L28" s="1">
        <v>1</v>
      </c>
      <c r="M28" s="1">
        <v>297</v>
      </c>
      <c r="N28" s="1">
        <v>345</v>
      </c>
      <c r="O28" s="1">
        <v>2</v>
      </c>
      <c r="P28" s="1">
        <v>347</v>
      </c>
      <c r="Q28" s="1">
        <v>641</v>
      </c>
      <c r="R28" s="1">
        <v>3</v>
      </c>
      <c r="S28" s="1">
        <v>644</v>
      </c>
      <c r="V28" s="44" t="s">
        <v>73</v>
      </c>
      <c r="W28" s="19">
        <f>AD50</f>
        <v>1767</v>
      </c>
      <c r="X28" s="19">
        <f>AE50</f>
        <v>2563</v>
      </c>
      <c r="Y28" s="19">
        <f>AF50</f>
        <v>2688</v>
      </c>
      <c r="Z28" s="19">
        <f t="shared" si="3"/>
        <v>5251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455</v>
      </c>
      <c r="H29" s="1">
        <v>1</v>
      </c>
      <c r="I29" s="1">
        <v>5</v>
      </c>
      <c r="J29" s="1">
        <v>461</v>
      </c>
      <c r="K29" s="1">
        <v>431</v>
      </c>
      <c r="L29" s="1">
        <v>3</v>
      </c>
      <c r="M29" s="1">
        <v>434</v>
      </c>
      <c r="N29" s="1">
        <v>493</v>
      </c>
      <c r="O29" s="1">
        <v>3</v>
      </c>
      <c r="P29" s="1">
        <v>496</v>
      </c>
      <c r="Q29" s="1">
        <v>924</v>
      </c>
      <c r="R29" s="1">
        <v>6</v>
      </c>
      <c r="S29" s="1">
        <v>930</v>
      </c>
      <c r="V29" s="44" t="s">
        <v>74</v>
      </c>
      <c r="W29" s="19">
        <f t="shared" ref="W29:W52" si="9">VLOOKUP($A44,$A$2:$S$67,10,FALSE)</f>
        <v>45</v>
      </c>
      <c r="X29" s="19">
        <f t="shared" ref="X29:X52" si="10">VLOOKUP($A44,$A$2:$S$67,13,FALSE)</f>
        <v>39</v>
      </c>
      <c r="Y29" s="19">
        <f t="shared" ref="Y29:Y52" si="11">VLOOKUP($A44,$A$2:$S$67,16,FALSE)</f>
        <v>43</v>
      </c>
      <c r="Z29" s="19">
        <f t="shared" si="3"/>
        <v>82</v>
      </c>
      <c r="AA29" s="16"/>
      <c r="AB29" s="58" t="s">
        <v>75</v>
      </c>
      <c r="AC29" s="5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700</v>
      </c>
      <c r="H30" s="1">
        <v>0</v>
      </c>
      <c r="I30" s="1">
        <v>3</v>
      </c>
      <c r="J30" s="1">
        <v>703</v>
      </c>
      <c r="K30" s="1">
        <v>830</v>
      </c>
      <c r="L30" s="1">
        <v>1</v>
      </c>
      <c r="M30" s="1">
        <v>831</v>
      </c>
      <c r="N30" s="1">
        <v>904</v>
      </c>
      <c r="O30" s="1">
        <v>2</v>
      </c>
      <c r="P30" s="1">
        <v>906</v>
      </c>
      <c r="Q30" s="1">
        <v>1734</v>
      </c>
      <c r="R30" s="1">
        <v>3</v>
      </c>
      <c r="S30" s="1">
        <v>1737</v>
      </c>
      <c r="V30" s="44" t="s">
        <v>77</v>
      </c>
      <c r="W30" s="19">
        <f t="shared" si="9"/>
        <v>81</v>
      </c>
      <c r="X30" s="19">
        <f t="shared" si="10"/>
        <v>88</v>
      </c>
      <c r="Y30" s="19">
        <f t="shared" si="11"/>
        <v>92</v>
      </c>
      <c r="Z30" s="19">
        <f t="shared" si="3"/>
        <v>180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665</v>
      </c>
      <c r="H31" s="1">
        <v>3</v>
      </c>
      <c r="I31" s="1">
        <v>5</v>
      </c>
      <c r="J31" s="1">
        <v>673</v>
      </c>
      <c r="K31" s="1">
        <v>806</v>
      </c>
      <c r="L31" s="1">
        <v>4</v>
      </c>
      <c r="M31" s="1">
        <v>810</v>
      </c>
      <c r="N31" s="1">
        <v>869</v>
      </c>
      <c r="O31" s="1">
        <v>6</v>
      </c>
      <c r="P31" s="1">
        <v>875</v>
      </c>
      <c r="Q31" s="1">
        <v>1675</v>
      </c>
      <c r="R31" s="1">
        <v>10</v>
      </c>
      <c r="S31" s="1">
        <v>1685</v>
      </c>
      <c r="V31" s="44" t="s">
        <v>79</v>
      </c>
      <c r="W31" s="19">
        <f t="shared" si="9"/>
        <v>66</v>
      </c>
      <c r="X31" s="19">
        <f t="shared" si="10"/>
        <v>67</v>
      </c>
      <c r="Y31" s="19">
        <f t="shared" si="11"/>
        <v>71</v>
      </c>
      <c r="Z31" s="19">
        <f t="shared" si="3"/>
        <v>138</v>
      </c>
      <c r="AA31" s="28"/>
      <c r="AB31" s="58" t="s">
        <v>80</v>
      </c>
      <c r="AC31" s="59"/>
      <c r="AD31" s="24">
        <f>VLOOKUP($A30,$A$2:$S$67,10,FALSE)</f>
        <v>703</v>
      </c>
      <c r="AE31" s="24">
        <f>VLOOKUP($A30,$A$2:$S$67,13,FALSE)</f>
        <v>831</v>
      </c>
      <c r="AF31" s="24">
        <f>VLOOKUP($A30,$A$2:$S$67,16,FALSE)</f>
        <v>906</v>
      </c>
      <c r="AG31" s="19">
        <f t="shared" ref="AG31:AG37" si="12">AE31+AF31</f>
        <v>1737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694</v>
      </c>
      <c r="H32" s="1">
        <v>3</v>
      </c>
      <c r="I32" s="1">
        <v>4</v>
      </c>
      <c r="J32" s="1">
        <v>701</v>
      </c>
      <c r="K32" s="1">
        <v>919</v>
      </c>
      <c r="L32" s="1">
        <v>4</v>
      </c>
      <c r="M32" s="1">
        <v>923</v>
      </c>
      <c r="N32" s="1">
        <v>1001</v>
      </c>
      <c r="O32" s="1">
        <v>6</v>
      </c>
      <c r="P32" s="1">
        <v>1007</v>
      </c>
      <c r="Q32" s="1">
        <v>1920</v>
      </c>
      <c r="R32" s="1">
        <v>10</v>
      </c>
      <c r="S32" s="1">
        <v>1930</v>
      </c>
      <c r="V32" s="44" t="s">
        <v>82</v>
      </c>
      <c r="W32" s="19">
        <f t="shared" si="9"/>
        <v>45</v>
      </c>
      <c r="X32" s="19">
        <f t="shared" si="10"/>
        <v>47</v>
      </c>
      <c r="Y32" s="19">
        <f t="shared" si="11"/>
        <v>44</v>
      </c>
      <c r="Z32" s="19">
        <f t="shared" si="3"/>
        <v>91</v>
      </c>
      <c r="AA32" s="28"/>
      <c r="AB32" s="58" t="s">
        <v>83</v>
      </c>
      <c r="AC32" s="59"/>
      <c r="AD32" s="24">
        <f>VLOOKUP($A31,$A$2:$S$67,10,FALSE)</f>
        <v>673</v>
      </c>
      <c r="AE32" s="24">
        <f>VLOOKUP($A31,$A$2:$S$67,13,FALSE)</f>
        <v>810</v>
      </c>
      <c r="AF32" s="24">
        <f>VLOOKUP($A31,$A$2:$S$67,16,FALSE)</f>
        <v>875</v>
      </c>
      <c r="AG32" s="19">
        <f t="shared" si="12"/>
        <v>1685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971</v>
      </c>
      <c r="H33" s="1">
        <v>2</v>
      </c>
      <c r="I33" s="1">
        <v>5</v>
      </c>
      <c r="J33" s="1">
        <v>978</v>
      </c>
      <c r="K33" s="1">
        <v>1443</v>
      </c>
      <c r="L33" s="1">
        <v>5</v>
      </c>
      <c r="M33" s="1">
        <v>1448</v>
      </c>
      <c r="N33" s="1">
        <v>1467</v>
      </c>
      <c r="O33" s="1">
        <v>4</v>
      </c>
      <c r="P33" s="1">
        <v>1471</v>
      </c>
      <c r="Q33" s="1">
        <v>2910</v>
      </c>
      <c r="R33" s="1">
        <v>9</v>
      </c>
      <c r="S33" s="1">
        <v>2919</v>
      </c>
      <c r="V33" s="44" t="s">
        <v>85</v>
      </c>
      <c r="W33" s="19">
        <f t="shared" si="9"/>
        <v>12</v>
      </c>
      <c r="X33" s="19">
        <f t="shared" si="10"/>
        <v>13</v>
      </c>
      <c r="Y33" s="19">
        <f t="shared" si="11"/>
        <v>15</v>
      </c>
      <c r="Z33" s="19">
        <f t="shared" si="3"/>
        <v>28</v>
      </c>
      <c r="AA33" s="28"/>
      <c r="AB33" s="58" t="s">
        <v>86</v>
      </c>
      <c r="AC33" s="59"/>
      <c r="AD33" s="24">
        <f>VLOOKUP($A42,$A$2:$S$67,10,FALSE)</f>
        <v>269</v>
      </c>
      <c r="AE33" s="24">
        <f>VLOOKUP($A42,$A$2:$S$67,13,FALSE)</f>
        <v>249</v>
      </c>
      <c r="AF33" s="24">
        <f>VLOOKUP($A42,$A$2:$S$67,16,FALSE)</f>
        <v>306</v>
      </c>
      <c r="AG33" s="19">
        <f t="shared" si="12"/>
        <v>555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596</v>
      </c>
      <c r="H34" s="1">
        <v>3</v>
      </c>
      <c r="I34" s="1">
        <v>3</v>
      </c>
      <c r="J34" s="1">
        <v>602</v>
      </c>
      <c r="K34" s="1">
        <v>732</v>
      </c>
      <c r="L34" s="1">
        <v>4</v>
      </c>
      <c r="M34" s="1">
        <v>736</v>
      </c>
      <c r="N34" s="1">
        <v>738</v>
      </c>
      <c r="O34" s="1">
        <v>2</v>
      </c>
      <c r="P34" s="1">
        <v>740</v>
      </c>
      <c r="Q34" s="1">
        <v>1470</v>
      </c>
      <c r="R34" s="1">
        <v>6</v>
      </c>
      <c r="S34" s="1">
        <v>1476</v>
      </c>
      <c r="V34" s="44" t="s">
        <v>88</v>
      </c>
      <c r="W34" s="19">
        <f t="shared" si="9"/>
        <v>43</v>
      </c>
      <c r="X34" s="19">
        <f t="shared" si="10"/>
        <v>50</v>
      </c>
      <c r="Y34" s="19">
        <f t="shared" si="11"/>
        <v>49</v>
      </c>
      <c r="Z34" s="19">
        <f t="shared" si="3"/>
        <v>99</v>
      </c>
      <c r="AA34" s="28"/>
      <c r="AB34" s="58" t="s">
        <v>89</v>
      </c>
      <c r="AC34" s="59"/>
      <c r="AD34" s="24">
        <f>VLOOKUP($A43,$A$2:$S$67,10,FALSE)</f>
        <v>236</v>
      </c>
      <c r="AE34" s="24">
        <f>VLOOKUP($A43,$A$2:$S$67,13,FALSE)</f>
        <v>251</v>
      </c>
      <c r="AF34" s="24">
        <f>VLOOKUP($A43,$A$2:$S$67,16,FALSE)</f>
        <v>261</v>
      </c>
      <c r="AG34" s="19">
        <f t="shared" si="12"/>
        <v>512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9"/>
        <v>21</v>
      </c>
      <c r="X35" s="19">
        <f t="shared" si="10"/>
        <v>23</v>
      </c>
      <c r="Y35" s="19">
        <f t="shared" si="11"/>
        <v>15</v>
      </c>
      <c r="Z35" s="19">
        <f t="shared" si="3"/>
        <v>38</v>
      </c>
      <c r="AA35" s="28"/>
      <c r="AB35" s="58" t="s">
        <v>92</v>
      </c>
      <c r="AC35" s="59"/>
      <c r="AD35" s="24">
        <f>VLOOKUP($A32,$A$2:$S$67,10,FALSE)</f>
        <v>701</v>
      </c>
      <c r="AE35" s="24">
        <f>VLOOKUP($A32,$A$2:$S$67,13,FALSE)</f>
        <v>923</v>
      </c>
      <c r="AF35" s="24">
        <f>VLOOKUP($A32,$A$2:$S$67,16,FALSE)</f>
        <v>1007</v>
      </c>
      <c r="AG35" s="19">
        <f t="shared" si="12"/>
        <v>1930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652</v>
      </c>
      <c r="H36" s="1">
        <v>3</v>
      </c>
      <c r="I36" s="1">
        <v>1</v>
      </c>
      <c r="J36" s="1">
        <v>656</v>
      </c>
      <c r="K36" s="1">
        <v>685</v>
      </c>
      <c r="L36" s="1">
        <v>3</v>
      </c>
      <c r="M36" s="1">
        <v>688</v>
      </c>
      <c r="N36" s="1">
        <v>787</v>
      </c>
      <c r="O36" s="1">
        <v>2</v>
      </c>
      <c r="P36" s="1">
        <v>789</v>
      </c>
      <c r="Q36" s="1">
        <v>1472</v>
      </c>
      <c r="R36" s="1">
        <v>5</v>
      </c>
      <c r="S36" s="1">
        <v>1477</v>
      </c>
      <c r="V36" s="44" t="s">
        <v>94</v>
      </c>
      <c r="W36" s="19">
        <f t="shared" si="9"/>
        <v>114</v>
      </c>
      <c r="X36" s="19">
        <f t="shared" si="10"/>
        <v>113</v>
      </c>
      <c r="Y36" s="19">
        <f t="shared" si="11"/>
        <v>141</v>
      </c>
      <c r="Z36" s="19">
        <f t="shared" si="3"/>
        <v>254</v>
      </c>
      <c r="AA36" s="28"/>
      <c r="AB36" s="58" t="s">
        <v>84</v>
      </c>
      <c r="AC36" s="59"/>
      <c r="AD36" s="24">
        <f>VLOOKUP($A33,$A$2:$S$67,10,FALSE)</f>
        <v>978</v>
      </c>
      <c r="AE36" s="24">
        <f>VLOOKUP($A33,$A$2:$S$67,13,FALSE)</f>
        <v>1448</v>
      </c>
      <c r="AF36" s="24">
        <f>VLOOKUP($A33,$A$2:$S$67,16,FALSE)</f>
        <v>1471</v>
      </c>
      <c r="AG36" s="19">
        <f t="shared" si="12"/>
        <v>2919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451</v>
      </c>
      <c r="H37" s="1">
        <v>0</v>
      </c>
      <c r="I37" s="1">
        <v>1</v>
      </c>
      <c r="J37" s="1">
        <v>452</v>
      </c>
      <c r="K37" s="1">
        <v>519</v>
      </c>
      <c r="L37" s="1">
        <v>1</v>
      </c>
      <c r="M37" s="1">
        <v>520</v>
      </c>
      <c r="N37" s="1">
        <v>579</v>
      </c>
      <c r="O37" s="1">
        <v>0</v>
      </c>
      <c r="P37" s="1">
        <v>579</v>
      </c>
      <c r="Q37" s="1">
        <v>1098</v>
      </c>
      <c r="R37" s="1">
        <v>1</v>
      </c>
      <c r="S37" s="1">
        <v>1099</v>
      </c>
      <c r="V37" s="44" t="s">
        <v>96</v>
      </c>
      <c r="W37" s="19">
        <f t="shared" si="9"/>
        <v>159</v>
      </c>
      <c r="X37" s="19">
        <f t="shared" si="10"/>
        <v>144</v>
      </c>
      <c r="Y37" s="19">
        <f t="shared" si="11"/>
        <v>164</v>
      </c>
      <c r="Z37" s="19">
        <f t="shared" si="3"/>
        <v>308</v>
      </c>
      <c r="AA37" s="28"/>
      <c r="AB37" s="58" t="s">
        <v>87</v>
      </c>
      <c r="AC37" s="59"/>
      <c r="AD37" s="24">
        <f>VLOOKUP($A34,$A$2:$S$67,10,FALSE)</f>
        <v>602</v>
      </c>
      <c r="AE37" s="24">
        <f>VLOOKUP($A34,$A$2:$S$67,13,FALSE)</f>
        <v>736</v>
      </c>
      <c r="AF37" s="24">
        <f>VLOOKUP($A34,$A$2:$S$67,16,FALSE)</f>
        <v>740</v>
      </c>
      <c r="AG37" s="19">
        <f t="shared" si="12"/>
        <v>1476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418</v>
      </c>
      <c r="H38" s="1">
        <v>2</v>
      </c>
      <c r="I38" s="1">
        <v>3</v>
      </c>
      <c r="J38" s="1">
        <v>423</v>
      </c>
      <c r="K38" s="1">
        <v>604</v>
      </c>
      <c r="L38" s="1">
        <v>3</v>
      </c>
      <c r="M38" s="1">
        <v>607</v>
      </c>
      <c r="N38" s="1">
        <v>631</v>
      </c>
      <c r="O38" s="1">
        <v>5</v>
      </c>
      <c r="P38" s="1">
        <v>636</v>
      </c>
      <c r="Q38" s="1">
        <v>1235</v>
      </c>
      <c r="R38" s="1">
        <v>8</v>
      </c>
      <c r="S38" s="1">
        <v>1243</v>
      </c>
      <c r="V38" s="44" t="s">
        <v>98</v>
      </c>
      <c r="W38" s="19">
        <f t="shared" si="9"/>
        <v>40</v>
      </c>
      <c r="X38" s="19">
        <f t="shared" si="10"/>
        <v>39</v>
      </c>
      <c r="Y38" s="19">
        <f t="shared" si="11"/>
        <v>36</v>
      </c>
      <c r="Z38" s="19">
        <f t="shared" si="3"/>
        <v>75</v>
      </c>
      <c r="AA38" s="16"/>
      <c r="AB38" s="58" t="s">
        <v>67</v>
      </c>
      <c r="AC38" s="59"/>
      <c r="AD38" s="19">
        <f>SUM(AD31:AD37)</f>
        <v>4162</v>
      </c>
      <c r="AE38" s="19">
        <f>SUM(AE31:AE37)</f>
        <v>5248</v>
      </c>
      <c r="AF38" s="19">
        <f>SUM(AF31:AF37)</f>
        <v>5566</v>
      </c>
      <c r="AG38" s="19">
        <f>SUM(AG31:AG37)</f>
        <v>10814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191</v>
      </c>
      <c r="H39" s="1">
        <v>1</v>
      </c>
      <c r="I39" s="1">
        <v>6</v>
      </c>
      <c r="J39" s="1">
        <v>198</v>
      </c>
      <c r="K39" s="1">
        <v>324</v>
      </c>
      <c r="L39" s="1">
        <v>2</v>
      </c>
      <c r="M39" s="1">
        <v>326</v>
      </c>
      <c r="N39" s="1">
        <v>316</v>
      </c>
      <c r="O39" s="1">
        <v>5</v>
      </c>
      <c r="P39" s="1">
        <v>321</v>
      </c>
      <c r="Q39" s="1">
        <v>640</v>
      </c>
      <c r="R39" s="1">
        <v>7</v>
      </c>
      <c r="S39" s="1">
        <v>647</v>
      </c>
      <c r="V39" s="44" t="s">
        <v>100</v>
      </c>
      <c r="W39" s="19">
        <f t="shared" si="9"/>
        <v>37</v>
      </c>
      <c r="X39" s="19">
        <f t="shared" si="10"/>
        <v>33</v>
      </c>
      <c r="Y39" s="19">
        <f t="shared" si="11"/>
        <v>36</v>
      </c>
      <c r="Z39" s="19">
        <f t="shared" si="3"/>
        <v>69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367</v>
      </c>
      <c r="H40" s="1">
        <v>4</v>
      </c>
      <c r="I40" s="1">
        <v>3</v>
      </c>
      <c r="J40" s="1">
        <v>374</v>
      </c>
      <c r="K40" s="1">
        <v>601</v>
      </c>
      <c r="L40" s="1">
        <v>3</v>
      </c>
      <c r="M40" s="1">
        <v>604</v>
      </c>
      <c r="N40" s="1">
        <v>616</v>
      </c>
      <c r="O40" s="1">
        <v>5</v>
      </c>
      <c r="P40" s="1">
        <v>621</v>
      </c>
      <c r="Q40" s="1">
        <v>1217</v>
      </c>
      <c r="R40" s="1">
        <v>8</v>
      </c>
      <c r="S40" s="1">
        <v>1225</v>
      </c>
      <c r="V40" s="44" t="s">
        <v>102</v>
      </c>
      <c r="W40" s="19">
        <f t="shared" si="9"/>
        <v>128</v>
      </c>
      <c r="X40" s="19">
        <f t="shared" si="10"/>
        <v>119</v>
      </c>
      <c r="Y40" s="19">
        <f t="shared" si="11"/>
        <v>136</v>
      </c>
      <c r="Z40" s="19">
        <f t="shared" si="3"/>
        <v>255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314</v>
      </c>
      <c r="H41" s="1">
        <v>1</v>
      </c>
      <c r="I41" s="1">
        <v>5</v>
      </c>
      <c r="J41" s="1">
        <v>320</v>
      </c>
      <c r="K41" s="1">
        <v>504</v>
      </c>
      <c r="L41" s="1">
        <v>2</v>
      </c>
      <c r="M41" s="1">
        <v>506</v>
      </c>
      <c r="N41" s="1">
        <v>527</v>
      </c>
      <c r="O41" s="1">
        <v>4</v>
      </c>
      <c r="P41" s="1">
        <v>531</v>
      </c>
      <c r="Q41" s="1">
        <v>1031</v>
      </c>
      <c r="R41" s="1">
        <v>6</v>
      </c>
      <c r="S41" s="1">
        <v>1037</v>
      </c>
      <c r="V41" s="44" t="s">
        <v>104</v>
      </c>
      <c r="W41" s="19">
        <f t="shared" si="9"/>
        <v>48</v>
      </c>
      <c r="X41" s="19">
        <f t="shared" si="10"/>
        <v>46</v>
      </c>
      <c r="Y41" s="19">
        <f t="shared" si="11"/>
        <v>53</v>
      </c>
      <c r="Z41" s="19">
        <f t="shared" si="3"/>
        <v>99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260</v>
      </c>
      <c r="H42" s="1">
        <v>5</v>
      </c>
      <c r="I42" s="1">
        <v>4</v>
      </c>
      <c r="J42" s="1">
        <v>269</v>
      </c>
      <c r="K42" s="1">
        <v>245</v>
      </c>
      <c r="L42" s="1">
        <v>4</v>
      </c>
      <c r="M42" s="1">
        <v>249</v>
      </c>
      <c r="N42" s="1">
        <v>299</v>
      </c>
      <c r="O42" s="1">
        <v>7</v>
      </c>
      <c r="P42" s="1">
        <v>306</v>
      </c>
      <c r="Q42" s="1">
        <v>544</v>
      </c>
      <c r="R42" s="1">
        <v>11</v>
      </c>
      <c r="S42" s="1">
        <v>555</v>
      </c>
      <c r="V42" s="44" t="s">
        <v>106</v>
      </c>
      <c r="W42" s="19">
        <f t="shared" si="9"/>
        <v>166</v>
      </c>
      <c r="X42" s="19">
        <f t="shared" si="10"/>
        <v>138</v>
      </c>
      <c r="Y42" s="19">
        <f t="shared" si="11"/>
        <v>149</v>
      </c>
      <c r="Z42" s="19">
        <f t="shared" si="3"/>
        <v>287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236</v>
      </c>
      <c r="H43" s="1">
        <v>0</v>
      </c>
      <c r="I43" s="1">
        <v>0</v>
      </c>
      <c r="J43" s="1">
        <v>236</v>
      </c>
      <c r="K43" s="1">
        <v>251</v>
      </c>
      <c r="L43" s="1">
        <v>0</v>
      </c>
      <c r="M43" s="1">
        <v>251</v>
      </c>
      <c r="N43" s="1">
        <v>261</v>
      </c>
      <c r="O43" s="1">
        <v>0</v>
      </c>
      <c r="P43" s="1">
        <v>261</v>
      </c>
      <c r="Q43" s="1">
        <v>512</v>
      </c>
      <c r="R43" s="1">
        <v>0</v>
      </c>
      <c r="S43" s="1">
        <v>512</v>
      </c>
      <c r="V43" s="44" t="s">
        <v>108</v>
      </c>
      <c r="W43" s="19">
        <f t="shared" si="9"/>
        <v>42</v>
      </c>
      <c r="X43" s="19">
        <f t="shared" si="10"/>
        <v>40</v>
      </c>
      <c r="Y43" s="19">
        <f t="shared" si="11"/>
        <v>48</v>
      </c>
      <c r="Z43" s="19">
        <f t="shared" si="3"/>
        <v>88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45</v>
      </c>
      <c r="H44" s="1">
        <v>0</v>
      </c>
      <c r="I44" s="1">
        <v>0</v>
      </c>
      <c r="J44" s="1">
        <v>45</v>
      </c>
      <c r="K44" s="1">
        <v>39</v>
      </c>
      <c r="L44" s="1">
        <v>0</v>
      </c>
      <c r="M44" s="1">
        <v>39</v>
      </c>
      <c r="N44" s="1">
        <v>43</v>
      </c>
      <c r="O44" s="1">
        <v>0</v>
      </c>
      <c r="P44" s="1">
        <v>43</v>
      </c>
      <c r="Q44" s="1">
        <v>82</v>
      </c>
      <c r="R44" s="1">
        <v>0</v>
      </c>
      <c r="S44" s="1">
        <v>82</v>
      </c>
      <c r="V44" s="44" t="s">
        <v>110</v>
      </c>
      <c r="W44" s="19">
        <f t="shared" si="9"/>
        <v>104</v>
      </c>
      <c r="X44" s="19">
        <f t="shared" si="10"/>
        <v>86</v>
      </c>
      <c r="Y44" s="19">
        <f t="shared" si="11"/>
        <v>104</v>
      </c>
      <c r="Z44" s="19">
        <f t="shared" si="3"/>
        <v>190</v>
      </c>
      <c r="AA44" s="16"/>
      <c r="AB44" s="29"/>
      <c r="AC44" s="47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81</v>
      </c>
      <c r="H45" s="1">
        <v>0</v>
      </c>
      <c r="I45" s="1">
        <v>0</v>
      </c>
      <c r="J45" s="1">
        <v>81</v>
      </c>
      <c r="K45" s="1">
        <v>88</v>
      </c>
      <c r="L45" s="1">
        <v>0</v>
      </c>
      <c r="M45" s="1">
        <v>88</v>
      </c>
      <c r="N45" s="1">
        <v>92</v>
      </c>
      <c r="O45" s="1">
        <v>0</v>
      </c>
      <c r="P45" s="1">
        <v>92</v>
      </c>
      <c r="Q45" s="1">
        <v>180</v>
      </c>
      <c r="R45" s="1">
        <v>0</v>
      </c>
      <c r="S45" s="1">
        <v>180</v>
      </c>
      <c r="V45" s="44" t="s">
        <v>111</v>
      </c>
      <c r="W45" s="19">
        <f t="shared" si="9"/>
        <v>16</v>
      </c>
      <c r="X45" s="19">
        <f t="shared" si="10"/>
        <v>12</v>
      </c>
      <c r="Y45" s="19">
        <f t="shared" si="11"/>
        <v>10</v>
      </c>
      <c r="Z45" s="19">
        <f t="shared" si="3"/>
        <v>22</v>
      </c>
      <c r="AA45" s="16"/>
      <c r="AB45" s="58" t="s">
        <v>112</v>
      </c>
      <c r="AC45" s="59"/>
      <c r="AD45" s="24">
        <f>VLOOKUP($A37,$A$2:$S$67,10,FALSE)</f>
        <v>452</v>
      </c>
      <c r="AE45" s="24">
        <f>VLOOKUP($A37,$A$2:$S$67,13,FALSE)</f>
        <v>520</v>
      </c>
      <c r="AF45" s="24">
        <f>VLOOKUP($A37,$A$2:$S$67,16,FALSE)</f>
        <v>579</v>
      </c>
      <c r="AG45" s="19">
        <f>AE45+AF45</f>
        <v>1099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66</v>
      </c>
      <c r="H46" s="1">
        <v>0</v>
      </c>
      <c r="I46" s="1">
        <v>0</v>
      </c>
      <c r="J46" s="1">
        <v>66</v>
      </c>
      <c r="K46" s="1">
        <v>67</v>
      </c>
      <c r="L46" s="1">
        <v>0</v>
      </c>
      <c r="M46" s="1">
        <v>67</v>
      </c>
      <c r="N46" s="1">
        <v>71</v>
      </c>
      <c r="O46" s="1">
        <v>0</v>
      </c>
      <c r="P46" s="1">
        <v>71</v>
      </c>
      <c r="Q46" s="1">
        <v>138</v>
      </c>
      <c r="R46" s="1">
        <v>0</v>
      </c>
      <c r="S46" s="1">
        <v>138</v>
      </c>
      <c r="V46" s="44" t="s">
        <v>113</v>
      </c>
      <c r="W46" s="19">
        <f t="shared" si="9"/>
        <v>114</v>
      </c>
      <c r="X46" s="19">
        <f t="shared" si="10"/>
        <v>124</v>
      </c>
      <c r="Y46" s="19">
        <f t="shared" si="11"/>
        <v>136</v>
      </c>
      <c r="Z46" s="19">
        <f t="shared" si="3"/>
        <v>260</v>
      </c>
      <c r="AA46" s="28"/>
      <c r="AB46" s="58" t="s">
        <v>114</v>
      </c>
      <c r="AC46" s="59"/>
      <c r="AD46" s="24">
        <f>VLOOKUP($A38,$A$2:$S$67,10,FALSE)</f>
        <v>423</v>
      </c>
      <c r="AE46" s="24">
        <f>VLOOKUP($A38,$A$2:$S$67,13,FALSE)</f>
        <v>607</v>
      </c>
      <c r="AF46" s="24">
        <f>VLOOKUP($A38,$A$2:$S$67,16,FALSE)</f>
        <v>636</v>
      </c>
      <c r="AG46" s="19">
        <f>AE46+AF46</f>
        <v>1243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47</v>
      </c>
      <c r="L47" s="1">
        <v>0</v>
      </c>
      <c r="M47" s="1">
        <v>47</v>
      </c>
      <c r="N47" s="1">
        <v>44</v>
      </c>
      <c r="O47" s="1">
        <v>0</v>
      </c>
      <c r="P47" s="1">
        <v>44</v>
      </c>
      <c r="Q47" s="1">
        <v>91</v>
      </c>
      <c r="R47" s="1">
        <v>0</v>
      </c>
      <c r="S47" s="1">
        <v>91</v>
      </c>
      <c r="V47" s="44" t="s">
        <v>115</v>
      </c>
      <c r="W47" s="19">
        <f t="shared" si="9"/>
        <v>60</v>
      </c>
      <c r="X47" s="19">
        <f t="shared" si="10"/>
        <v>55</v>
      </c>
      <c r="Y47" s="19">
        <f t="shared" si="11"/>
        <v>66</v>
      </c>
      <c r="Z47" s="19">
        <f t="shared" si="3"/>
        <v>121</v>
      </c>
      <c r="AA47" s="28"/>
      <c r="AB47" s="58" t="s">
        <v>116</v>
      </c>
      <c r="AC47" s="59"/>
      <c r="AD47" s="24">
        <f>VLOOKUP($A39,$A$2:$S$67,10,FALSE)</f>
        <v>198</v>
      </c>
      <c r="AE47" s="24">
        <f>VLOOKUP($A39,$A$2:$S$67,13,FALSE)</f>
        <v>326</v>
      </c>
      <c r="AF47" s="24">
        <f>VLOOKUP($A39,$A$2:$S$67,16,FALSE)</f>
        <v>321</v>
      </c>
      <c r="AG47" s="19">
        <f>AE47+AF47</f>
        <v>647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44" t="s">
        <v>117</v>
      </c>
      <c r="W48" s="19">
        <f t="shared" si="9"/>
        <v>377</v>
      </c>
      <c r="X48" s="19">
        <f t="shared" si="10"/>
        <v>399</v>
      </c>
      <c r="Y48" s="19">
        <f t="shared" si="11"/>
        <v>378</v>
      </c>
      <c r="Z48" s="19">
        <f t="shared" si="3"/>
        <v>777</v>
      </c>
      <c r="AA48" s="28"/>
      <c r="AB48" s="58" t="s">
        <v>118</v>
      </c>
      <c r="AC48" s="59"/>
      <c r="AD48" s="24">
        <f>VLOOKUP($A40,$A$2:$S$67,10,FALSE)</f>
        <v>374</v>
      </c>
      <c r="AE48" s="24">
        <f>VLOOKUP($A40,$A$2:$S$67,13,FALSE)</f>
        <v>604</v>
      </c>
      <c r="AF48" s="24">
        <f>VLOOKUP($A40,$A$2:$S$67,16,FALSE)</f>
        <v>621</v>
      </c>
      <c r="AG48" s="19">
        <f>AE48+AF48</f>
        <v>1225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43</v>
      </c>
      <c r="H49" s="1">
        <v>0</v>
      </c>
      <c r="I49" s="1">
        <v>0</v>
      </c>
      <c r="J49" s="1">
        <v>43</v>
      </c>
      <c r="K49" s="1">
        <v>50</v>
      </c>
      <c r="L49" s="1">
        <v>0</v>
      </c>
      <c r="M49" s="1">
        <v>50</v>
      </c>
      <c r="N49" s="1">
        <v>49</v>
      </c>
      <c r="O49" s="1">
        <v>0</v>
      </c>
      <c r="P49" s="1">
        <v>49</v>
      </c>
      <c r="Q49" s="1">
        <v>99</v>
      </c>
      <c r="R49" s="1">
        <v>0</v>
      </c>
      <c r="S49" s="1">
        <v>99</v>
      </c>
      <c r="V49" s="44" t="s">
        <v>119</v>
      </c>
      <c r="W49" s="19">
        <f t="shared" si="9"/>
        <v>18</v>
      </c>
      <c r="X49" s="19">
        <f t="shared" si="10"/>
        <v>14</v>
      </c>
      <c r="Y49" s="19">
        <f t="shared" si="11"/>
        <v>15</v>
      </c>
      <c r="Z49" s="19">
        <f t="shared" si="3"/>
        <v>29</v>
      </c>
      <c r="AA49" s="16"/>
      <c r="AB49" s="58" t="s">
        <v>103</v>
      </c>
      <c r="AC49" s="59"/>
      <c r="AD49" s="24">
        <f>VLOOKUP($A41,$A$2:$S$67,10,FALSE)</f>
        <v>320</v>
      </c>
      <c r="AE49" s="24">
        <f>VLOOKUP($A41,$A$2:$S$67,13,FALSE)</f>
        <v>506</v>
      </c>
      <c r="AF49" s="24">
        <f>VLOOKUP($A41,$A$2:$S$67,16,FALSE)</f>
        <v>531</v>
      </c>
      <c r="AG49" s="19">
        <f>AE49+AF49</f>
        <v>1037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21</v>
      </c>
      <c r="H50" s="1">
        <v>0</v>
      </c>
      <c r="I50" s="1">
        <v>0</v>
      </c>
      <c r="J50" s="1">
        <v>21</v>
      </c>
      <c r="K50" s="1">
        <v>23</v>
      </c>
      <c r="L50" s="1">
        <v>0</v>
      </c>
      <c r="M50" s="1">
        <v>23</v>
      </c>
      <c r="N50" s="1">
        <v>15</v>
      </c>
      <c r="O50" s="1">
        <v>0</v>
      </c>
      <c r="P50" s="1">
        <v>15</v>
      </c>
      <c r="Q50" s="1">
        <v>38</v>
      </c>
      <c r="R50" s="1">
        <v>0</v>
      </c>
      <c r="S50" s="1">
        <v>38</v>
      </c>
      <c r="V50" s="44" t="s">
        <v>120</v>
      </c>
      <c r="W50" s="19">
        <f t="shared" si="9"/>
        <v>36</v>
      </c>
      <c r="X50" s="19">
        <f t="shared" si="10"/>
        <v>34</v>
      </c>
      <c r="Y50" s="19">
        <f t="shared" si="11"/>
        <v>29</v>
      </c>
      <c r="Z50" s="19">
        <f t="shared" si="3"/>
        <v>63</v>
      </c>
      <c r="AA50" s="16"/>
      <c r="AB50" s="58" t="s">
        <v>67</v>
      </c>
      <c r="AC50" s="59"/>
      <c r="AD50" s="19">
        <f>SUM(AD45:AD49)</f>
        <v>1767</v>
      </c>
      <c r="AE50" s="19">
        <f>SUM(AE45:AE49)</f>
        <v>2563</v>
      </c>
      <c r="AF50" s="19">
        <f>SUM(AF45:AF49)</f>
        <v>2688</v>
      </c>
      <c r="AG50" s="19">
        <f>SUM(AG45:AG49)</f>
        <v>5251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113</v>
      </c>
      <c r="H51" s="1">
        <v>1</v>
      </c>
      <c r="I51" s="1">
        <v>0</v>
      </c>
      <c r="J51" s="1">
        <v>114</v>
      </c>
      <c r="K51" s="1">
        <v>112</v>
      </c>
      <c r="L51" s="1">
        <v>1</v>
      </c>
      <c r="M51" s="1">
        <v>113</v>
      </c>
      <c r="N51" s="1">
        <v>141</v>
      </c>
      <c r="O51" s="1">
        <v>0</v>
      </c>
      <c r="P51" s="1">
        <v>141</v>
      </c>
      <c r="Q51" s="1">
        <v>253</v>
      </c>
      <c r="R51" s="1">
        <v>1</v>
      </c>
      <c r="S51" s="1">
        <v>254</v>
      </c>
      <c r="V51" s="44" t="s">
        <v>121</v>
      </c>
      <c r="W51" s="19">
        <f t="shared" si="9"/>
        <v>16</v>
      </c>
      <c r="X51" s="19">
        <f t="shared" si="10"/>
        <v>16</v>
      </c>
      <c r="Y51" s="19">
        <f t="shared" si="11"/>
        <v>17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146</v>
      </c>
      <c r="H52" s="1">
        <v>12</v>
      </c>
      <c r="I52" s="1">
        <v>1</v>
      </c>
      <c r="J52" s="1">
        <v>159</v>
      </c>
      <c r="K52" s="1">
        <v>143</v>
      </c>
      <c r="L52" s="1">
        <v>1</v>
      </c>
      <c r="M52" s="1">
        <v>144</v>
      </c>
      <c r="N52" s="1">
        <v>152</v>
      </c>
      <c r="O52" s="1">
        <v>12</v>
      </c>
      <c r="P52" s="1">
        <v>164</v>
      </c>
      <c r="Q52" s="1">
        <v>295</v>
      </c>
      <c r="R52" s="1">
        <v>13</v>
      </c>
      <c r="S52" s="1">
        <v>308</v>
      </c>
      <c r="V52" s="44" t="s">
        <v>122</v>
      </c>
      <c r="W52" s="19">
        <f t="shared" si="9"/>
        <v>55</v>
      </c>
      <c r="X52" s="19">
        <f t="shared" si="10"/>
        <v>60</v>
      </c>
      <c r="Y52" s="19">
        <f t="shared" si="11"/>
        <v>61</v>
      </c>
      <c r="Z52" s="19">
        <f t="shared" si="3"/>
        <v>121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38</v>
      </c>
      <c r="H53" s="1">
        <v>0</v>
      </c>
      <c r="I53" s="1">
        <v>2</v>
      </c>
      <c r="J53" s="1">
        <v>40</v>
      </c>
      <c r="K53" s="1">
        <v>39</v>
      </c>
      <c r="L53" s="1">
        <v>0</v>
      </c>
      <c r="M53" s="1">
        <v>39</v>
      </c>
      <c r="N53" s="1">
        <v>34</v>
      </c>
      <c r="O53" s="1">
        <v>2</v>
      </c>
      <c r="P53" s="1">
        <v>36</v>
      </c>
      <c r="Q53" s="1">
        <v>73</v>
      </c>
      <c r="R53" s="1">
        <v>2</v>
      </c>
      <c r="S53" s="1">
        <v>75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33</v>
      </c>
      <c r="H54" s="1">
        <v>4</v>
      </c>
      <c r="I54" s="1">
        <v>0</v>
      </c>
      <c r="J54" s="1">
        <v>37</v>
      </c>
      <c r="K54" s="1">
        <v>29</v>
      </c>
      <c r="L54" s="1">
        <v>4</v>
      </c>
      <c r="M54" s="1">
        <v>33</v>
      </c>
      <c r="N54" s="1">
        <v>36</v>
      </c>
      <c r="O54" s="1">
        <v>0</v>
      </c>
      <c r="P54" s="1">
        <v>36</v>
      </c>
      <c r="Q54" s="1">
        <v>65</v>
      </c>
      <c r="R54" s="1">
        <v>4</v>
      </c>
      <c r="S54" s="1">
        <v>69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103</v>
      </c>
      <c r="H55" s="1">
        <v>25</v>
      </c>
      <c r="I55" s="1">
        <v>0</v>
      </c>
      <c r="J55" s="1">
        <v>128</v>
      </c>
      <c r="K55" s="1">
        <v>111</v>
      </c>
      <c r="L55" s="1">
        <v>8</v>
      </c>
      <c r="M55" s="1">
        <v>119</v>
      </c>
      <c r="N55" s="1">
        <v>119</v>
      </c>
      <c r="O55" s="1">
        <v>17</v>
      </c>
      <c r="P55" s="1">
        <v>136</v>
      </c>
      <c r="Q55" s="1">
        <v>230</v>
      </c>
      <c r="R55" s="1">
        <v>25</v>
      </c>
      <c r="S55" s="1">
        <v>255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48</v>
      </c>
      <c r="H56" s="1">
        <v>0</v>
      </c>
      <c r="I56" s="1">
        <v>0</v>
      </c>
      <c r="J56" s="1">
        <v>48</v>
      </c>
      <c r="K56" s="1">
        <v>46</v>
      </c>
      <c r="L56" s="1">
        <v>0</v>
      </c>
      <c r="M56" s="1">
        <v>46</v>
      </c>
      <c r="N56" s="1">
        <v>53</v>
      </c>
      <c r="O56" s="1">
        <v>0</v>
      </c>
      <c r="P56" s="1">
        <v>53</v>
      </c>
      <c r="Q56" s="1">
        <v>99</v>
      </c>
      <c r="R56" s="1">
        <v>0</v>
      </c>
      <c r="S56" s="1">
        <v>99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154</v>
      </c>
      <c r="H57" s="1">
        <v>11</v>
      </c>
      <c r="I57" s="1">
        <v>1</v>
      </c>
      <c r="J57" s="1">
        <v>166</v>
      </c>
      <c r="K57" s="1">
        <v>138</v>
      </c>
      <c r="L57" s="1">
        <v>0</v>
      </c>
      <c r="M57" s="1">
        <v>138</v>
      </c>
      <c r="N57" s="1">
        <v>136</v>
      </c>
      <c r="O57" s="1">
        <v>13</v>
      </c>
      <c r="P57" s="1">
        <v>149</v>
      </c>
      <c r="Q57" s="1">
        <v>274</v>
      </c>
      <c r="R57" s="1">
        <v>13</v>
      </c>
      <c r="S57" s="1">
        <v>287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42</v>
      </c>
      <c r="H58" s="1">
        <v>0</v>
      </c>
      <c r="I58" s="1">
        <v>0</v>
      </c>
      <c r="J58" s="1">
        <v>42</v>
      </c>
      <c r="K58" s="1">
        <v>40</v>
      </c>
      <c r="L58" s="1">
        <v>0</v>
      </c>
      <c r="M58" s="1">
        <v>40</v>
      </c>
      <c r="N58" s="1">
        <v>48</v>
      </c>
      <c r="O58" s="1">
        <v>0</v>
      </c>
      <c r="P58" s="1">
        <v>48</v>
      </c>
      <c r="Q58" s="1">
        <v>88</v>
      </c>
      <c r="R58" s="1">
        <v>0</v>
      </c>
      <c r="S58" s="1">
        <v>88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103</v>
      </c>
      <c r="H59" s="1">
        <v>0</v>
      </c>
      <c r="I59" s="1">
        <v>1</v>
      </c>
      <c r="J59" s="1">
        <v>104</v>
      </c>
      <c r="K59" s="1">
        <v>85</v>
      </c>
      <c r="L59" s="1">
        <v>1</v>
      </c>
      <c r="M59" s="1">
        <v>86</v>
      </c>
      <c r="N59" s="1">
        <v>104</v>
      </c>
      <c r="O59" s="1">
        <v>0</v>
      </c>
      <c r="P59" s="1">
        <v>104</v>
      </c>
      <c r="Q59" s="1">
        <v>189</v>
      </c>
      <c r="R59" s="1">
        <v>1</v>
      </c>
      <c r="S59" s="1">
        <v>190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14</v>
      </c>
      <c r="H60" s="1">
        <v>2</v>
      </c>
      <c r="I60" s="1">
        <v>0</v>
      </c>
      <c r="J60" s="1">
        <v>16</v>
      </c>
      <c r="K60" s="1">
        <v>10</v>
      </c>
      <c r="L60" s="1">
        <v>2</v>
      </c>
      <c r="M60" s="1">
        <v>12</v>
      </c>
      <c r="N60" s="1">
        <v>10</v>
      </c>
      <c r="O60" s="1">
        <v>0</v>
      </c>
      <c r="P60" s="1">
        <v>10</v>
      </c>
      <c r="Q60" s="1">
        <v>20</v>
      </c>
      <c r="R60" s="1">
        <v>2</v>
      </c>
      <c r="S60" s="1">
        <v>22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112</v>
      </c>
      <c r="H61" s="1">
        <v>1</v>
      </c>
      <c r="I61" s="1">
        <v>1</v>
      </c>
      <c r="J61" s="1">
        <v>114</v>
      </c>
      <c r="K61" s="1">
        <v>122</v>
      </c>
      <c r="L61" s="1">
        <v>2</v>
      </c>
      <c r="M61" s="1">
        <v>124</v>
      </c>
      <c r="N61" s="1">
        <v>136</v>
      </c>
      <c r="O61" s="1">
        <v>0</v>
      </c>
      <c r="P61" s="1">
        <v>136</v>
      </c>
      <c r="Q61" s="1">
        <v>258</v>
      </c>
      <c r="R61" s="1">
        <v>2</v>
      </c>
      <c r="S61" s="1">
        <v>260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58</v>
      </c>
      <c r="H62" s="1">
        <v>1</v>
      </c>
      <c r="I62" s="1">
        <v>1</v>
      </c>
      <c r="J62" s="1">
        <v>60</v>
      </c>
      <c r="K62" s="1">
        <v>55</v>
      </c>
      <c r="L62" s="1">
        <v>0</v>
      </c>
      <c r="M62" s="1">
        <v>55</v>
      </c>
      <c r="N62" s="1">
        <v>64</v>
      </c>
      <c r="O62" s="1">
        <v>2</v>
      </c>
      <c r="P62" s="1">
        <v>66</v>
      </c>
      <c r="Q62" s="1">
        <v>119</v>
      </c>
      <c r="R62" s="1">
        <v>2</v>
      </c>
      <c r="S62" s="1">
        <v>121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370</v>
      </c>
      <c r="H63" s="1">
        <v>4</v>
      </c>
      <c r="I63" s="1">
        <v>3</v>
      </c>
      <c r="J63" s="1">
        <v>377</v>
      </c>
      <c r="K63" s="1">
        <v>392</v>
      </c>
      <c r="L63" s="1">
        <v>7</v>
      </c>
      <c r="M63" s="1">
        <v>399</v>
      </c>
      <c r="N63" s="1">
        <v>378</v>
      </c>
      <c r="O63" s="1">
        <v>0</v>
      </c>
      <c r="P63" s="1">
        <v>378</v>
      </c>
      <c r="Q63" s="1">
        <v>770</v>
      </c>
      <c r="R63" s="1">
        <v>7</v>
      </c>
      <c r="S63" s="1">
        <v>777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18</v>
      </c>
      <c r="H64" s="1">
        <v>0</v>
      </c>
      <c r="I64" s="1">
        <v>0</v>
      </c>
      <c r="J64" s="1">
        <v>18</v>
      </c>
      <c r="K64" s="1">
        <v>14</v>
      </c>
      <c r="L64" s="1">
        <v>0</v>
      </c>
      <c r="M64" s="1">
        <v>14</v>
      </c>
      <c r="N64" s="1">
        <v>15</v>
      </c>
      <c r="O64" s="1">
        <v>0</v>
      </c>
      <c r="P64" s="1">
        <v>15</v>
      </c>
      <c r="Q64" s="1">
        <v>29</v>
      </c>
      <c r="R64" s="1">
        <v>0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36</v>
      </c>
      <c r="H65" s="1">
        <v>0</v>
      </c>
      <c r="I65" s="1">
        <v>0</v>
      </c>
      <c r="J65" s="1">
        <v>36</v>
      </c>
      <c r="K65" s="1">
        <v>34</v>
      </c>
      <c r="L65" s="1">
        <v>0</v>
      </c>
      <c r="M65" s="1">
        <v>34</v>
      </c>
      <c r="N65" s="1">
        <v>29</v>
      </c>
      <c r="O65" s="1">
        <v>0</v>
      </c>
      <c r="P65" s="1">
        <v>29</v>
      </c>
      <c r="Q65" s="1">
        <v>63</v>
      </c>
      <c r="R65" s="1">
        <v>0</v>
      </c>
      <c r="S65" s="1">
        <v>63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16</v>
      </c>
      <c r="H66" s="1">
        <v>0</v>
      </c>
      <c r="I66" s="1">
        <v>0</v>
      </c>
      <c r="J66" s="1">
        <v>16</v>
      </c>
      <c r="K66" s="1">
        <v>16</v>
      </c>
      <c r="L66" s="1">
        <v>0</v>
      </c>
      <c r="M66" s="1">
        <v>16</v>
      </c>
      <c r="N66" s="1">
        <v>17</v>
      </c>
      <c r="O66" s="1">
        <v>0</v>
      </c>
      <c r="P66" s="1">
        <v>17</v>
      </c>
      <c r="Q66" s="1">
        <v>33</v>
      </c>
      <c r="R66" s="1">
        <v>0</v>
      </c>
      <c r="S66" s="1">
        <v>33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55</v>
      </c>
      <c r="H67" s="1">
        <v>0</v>
      </c>
      <c r="I67" s="1">
        <v>0</v>
      </c>
      <c r="J67" s="1">
        <v>55</v>
      </c>
      <c r="K67" s="1">
        <v>60</v>
      </c>
      <c r="L67" s="1">
        <v>0</v>
      </c>
      <c r="M67" s="1">
        <v>60</v>
      </c>
      <c r="N67" s="1">
        <v>61</v>
      </c>
      <c r="O67" s="1">
        <v>0</v>
      </c>
      <c r="P67" s="1">
        <v>61</v>
      </c>
      <c r="Q67" s="1">
        <v>121</v>
      </c>
      <c r="R67" s="1">
        <v>0</v>
      </c>
      <c r="S67" s="1">
        <v>121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7:AC7"/>
    <mergeCell ref="AB8:AB11"/>
    <mergeCell ref="AB13:AC13"/>
    <mergeCell ref="V1:AC1"/>
    <mergeCell ref="AB3:AC3"/>
    <mergeCell ref="AB4:AC4"/>
    <mergeCell ref="AB5:AC5"/>
    <mergeCell ref="AB6:AC6"/>
  </mergeCells>
  <phoneticPr fontId="3"/>
  <pageMargins left="0.7" right="0.7" top="0.75" bottom="0.75" header="0.3" footer="0.3"/>
  <pageSetup paperSize="9" scale="8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80BB9-AA72-4CC0-B7E2-8194EEEAFD30}">
  <sheetPr>
    <pageSetUpPr fitToPage="1"/>
  </sheetPr>
  <dimension ref="A1:AN68"/>
  <sheetViews>
    <sheetView topLeftCell="V1" zoomScale="85" zoomScaleNormal="85" workbookViewId="0">
      <selection activeCell="V1" sqref="A1:XFD1048576"/>
    </sheetView>
  </sheetViews>
  <sheetFormatPr defaultRowHeight="13.5" x14ac:dyDescent="0.15"/>
  <cols>
    <col min="1" max="11" width="9" style="1" hidden="1" customWidth="1"/>
    <col min="12" max="12" width="7.875" style="1" hidden="1" customWidth="1"/>
    <col min="13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69" t="s">
        <v>133</v>
      </c>
      <c r="W1" s="70"/>
      <c r="X1" s="70"/>
      <c r="Y1" s="70"/>
      <c r="Z1" s="70"/>
      <c r="AA1" s="70"/>
      <c r="AB1" s="70"/>
      <c r="AC1" s="7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125</v>
      </c>
      <c r="H2" s="1">
        <v>4</v>
      </c>
      <c r="I2" s="1">
        <v>0</v>
      </c>
      <c r="J2" s="1">
        <v>129</v>
      </c>
      <c r="K2" s="1">
        <v>138</v>
      </c>
      <c r="L2" s="1">
        <v>5</v>
      </c>
      <c r="M2" s="1">
        <v>143</v>
      </c>
      <c r="N2" s="1">
        <v>163</v>
      </c>
      <c r="O2" s="1">
        <v>1</v>
      </c>
      <c r="P2" s="1">
        <v>164</v>
      </c>
      <c r="Q2" s="1">
        <v>301</v>
      </c>
      <c r="R2" s="1">
        <v>6</v>
      </c>
      <c r="S2" s="1">
        <v>307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27</v>
      </c>
      <c r="H3" s="1">
        <v>0</v>
      </c>
      <c r="I3" s="1">
        <v>0</v>
      </c>
      <c r="J3" s="1">
        <v>27</v>
      </c>
      <c r="K3" s="1">
        <v>33</v>
      </c>
      <c r="L3" s="1">
        <v>0</v>
      </c>
      <c r="M3" s="1">
        <v>33</v>
      </c>
      <c r="N3" s="1">
        <v>42</v>
      </c>
      <c r="O3" s="1">
        <v>0</v>
      </c>
      <c r="P3" s="1">
        <v>42</v>
      </c>
      <c r="Q3" s="1">
        <v>75</v>
      </c>
      <c r="R3" s="1">
        <v>0</v>
      </c>
      <c r="S3" s="1">
        <v>75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71" t="s">
        <v>26</v>
      </c>
      <c r="AC3" s="7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24</v>
      </c>
      <c r="L4" s="1">
        <v>0</v>
      </c>
      <c r="M4" s="1">
        <v>24</v>
      </c>
      <c r="N4" s="1">
        <v>20</v>
      </c>
      <c r="O4" s="1">
        <v>1</v>
      </c>
      <c r="P4" s="1">
        <v>21</v>
      </c>
      <c r="Q4" s="1">
        <v>44</v>
      </c>
      <c r="R4" s="1">
        <v>1</v>
      </c>
      <c r="S4" s="1">
        <v>45</v>
      </c>
      <c r="V4" s="44" t="s">
        <v>19</v>
      </c>
      <c r="W4" s="19">
        <f t="shared" ref="W4:W21" si="0">VLOOKUP($A2,$A$2:$S$67,10,FALSE)</f>
        <v>129</v>
      </c>
      <c r="X4" s="19">
        <f t="shared" ref="X4:X21" si="1">VLOOKUP($A2,$A$2:$S$67,13,FALSE)</f>
        <v>143</v>
      </c>
      <c r="Y4" s="19">
        <f t="shared" ref="Y4:Y21" si="2">VLOOKUP($A2,$A$2:$S$67,16,FALSE)</f>
        <v>164</v>
      </c>
      <c r="Z4" s="19">
        <f t="shared" ref="Z4:Z52" si="3">Y4+X4</f>
        <v>307</v>
      </c>
      <c r="AA4" s="16"/>
      <c r="AB4" s="73" t="s">
        <v>29</v>
      </c>
      <c r="AC4" s="61"/>
      <c r="AD4" s="4" t="s">
        <v>41</v>
      </c>
      <c r="AE4" s="19">
        <f>SUM(K2:K67)</f>
        <v>14056</v>
      </c>
      <c r="AF4" s="19">
        <f>SUM(N2:N67)</f>
        <v>15366</v>
      </c>
      <c r="AG4" s="20">
        <f>AE4+AF4</f>
        <v>29422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60</v>
      </c>
      <c r="H5" s="1">
        <v>0</v>
      </c>
      <c r="I5" s="1">
        <v>1</v>
      </c>
      <c r="J5" s="1">
        <v>61</v>
      </c>
      <c r="K5" s="1">
        <v>50</v>
      </c>
      <c r="L5" s="1">
        <v>0</v>
      </c>
      <c r="M5" s="1">
        <v>50</v>
      </c>
      <c r="N5" s="1">
        <v>65</v>
      </c>
      <c r="O5" s="1">
        <v>1</v>
      </c>
      <c r="P5" s="1">
        <v>66</v>
      </c>
      <c r="Q5" s="1">
        <v>115</v>
      </c>
      <c r="R5" s="1">
        <v>1</v>
      </c>
      <c r="S5" s="1">
        <v>116</v>
      </c>
      <c r="V5" s="44" t="s">
        <v>20</v>
      </c>
      <c r="W5" s="19">
        <f t="shared" si="0"/>
        <v>27</v>
      </c>
      <c r="X5" s="19">
        <f t="shared" si="1"/>
        <v>33</v>
      </c>
      <c r="Y5" s="19">
        <f t="shared" si="2"/>
        <v>42</v>
      </c>
      <c r="Z5" s="19">
        <f t="shared" si="3"/>
        <v>75</v>
      </c>
      <c r="AA5" s="16"/>
      <c r="AB5" s="73" t="s">
        <v>31</v>
      </c>
      <c r="AC5" s="61"/>
      <c r="AD5" s="4" t="s">
        <v>41</v>
      </c>
      <c r="AE5" s="19">
        <f>SUM(L2:L67)</f>
        <v>94</v>
      </c>
      <c r="AF5" s="19">
        <f>SUM(O2:O67)</f>
        <v>119</v>
      </c>
      <c r="AG5" s="20">
        <f>AE5+AF5</f>
        <v>213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33</v>
      </c>
      <c r="L6" s="1">
        <v>0</v>
      </c>
      <c r="M6" s="1">
        <v>33</v>
      </c>
      <c r="N6" s="1">
        <v>37</v>
      </c>
      <c r="O6" s="1">
        <v>0</v>
      </c>
      <c r="P6" s="1">
        <v>37</v>
      </c>
      <c r="Q6" s="1">
        <v>70</v>
      </c>
      <c r="R6" s="1">
        <v>0</v>
      </c>
      <c r="S6" s="1">
        <v>70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21</v>
      </c>
      <c r="Z6" s="19">
        <f t="shared" si="3"/>
        <v>45</v>
      </c>
      <c r="AA6" s="16"/>
      <c r="AB6" s="74" t="s">
        <v>33</v>
      </c>
      <c r="AC6" s="75"/>
      <c r="AD6" s="21">
        <f>SUM(J2:J67)</f>
        <v>12547</v>
      </c>
      <c r="AE6" s="21">
        <f>SUM(AE4:AE5)</f>
        <v>14150</v>
      </c>
      <c r="AF6" s="19">
        <f>SUM(AF4:AF5)</f>
        <v>15485</v>
      </c>
      <c r="AG6" s="22">
        <f>SUM(AG4:AG5)</f>
        <v>29635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68</v>
      </c>
      <c r="H7" s="1">
        <v>0</v>
      </c>
      <c r="I7" s="1">
        <v>0</v>
      </c>
      <c r="J7" s="1">
        <v>68</v>
      </c>
      <c r="K7" s="1">
        <v>74</v>
      </c>
      <c r="L7" s="1">
        <v>0</v>
      </c>
      <c r="M7" s="1">
        <v>74</v>
      </c>
      <c r="N7" s="1">
        <v>80</v>
      </c>
      <c r="O7" s="1">
        <v>0</v>
      </c>
      <c r="P7" s="1">
        <v>80</v>
      </c>
      <c r="Q7" s="1">
        <v>154</v>
      </c>
      <c r="R7" s="1">
        <v>0</v>
      </c>
      <c r="S7" s="1">
        <v>154</v>
      </c>
      <c r="V7" s="44" t="s">
        <v>30</v>
      </c>
      <c r="W7" s="19">
        <f t="shared" si="0"/>
        <v>61</v>
      </c>
      <c r="X7" s="19">
        <f t="shared" si="1"/>
        <v>50</v>
      </c>
      <c r="Y7" s="19">
        <f t="shared" si="2"/>
        <v>66</v>
      </c>
      <c r="Z7" s="19">
        <f t="shared" si="3"/>
        <v>116</v>
      </c>
      <c r="AA7" s="16"/>
      <c r="AB7" s="64" t="s">
        <v>35</v>
      </c>
      <c r="AC7" s="65"/>
      <c r="AD7" s="23">
        <f>AD8-AD10-AD11</f>
        <v>-17</v>
      </c>
      <c r="AE7" s="23">
        <f>AE8+AE9-AE10-AE11</f>
        <v>-19</v>
      </c>
      <c r="AF7" s="23">
        <f>AF8+AF9-AF10-AF11</f>
        <v>-11</v>
      </c>
      <c r="AG7" s="23">
        <f>AG8+AG9-AG10-AG11</f>
        <v>-30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37</v>
      </c>
      <c r="L8" s="1">
        <v>0</v>
      </c>
      <c r="M8" s="1">
        <v>37</v>
      </c>
      <c r="N8" s="1">
        <v>38</v>
      </c>
      <c r="O8" s="1">
        <v>0</v>
      </c>
      <c r="P8" s="1">
        <v>38</v>
      </c>
      <c r="Q8" s="1">
        <v>75</v>
      </c>
      <c r="R8" s="1">
        <v>0</v>
      </c>
      <c r="S8" s="1">
        <v>75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37</v>
      </c>
      <c r="Z8" s="19">
        <f t="shared" si="3"/>
        <v>70</v>
      </c>
      <c r="AA8" s="16"/>
      <c r="AB8" s="66" t="s">
        <v>37</v>
      </c>
      <c r="AC8" s="8" t="s">
        <v>38</v>
      </c>
      <c r="AD8" s="5">
        <v>21</v>
      </c>
      <c r="AE8" s="5">
        <v>18</v>
      </c>
      <c r="AF8" s="5">
        <v>26</v>
      </c>
      <c r="AG8" s="5">
        <f t="shared" ref="AG8:AG11" si="4">SUM(AE8:AF8)</f>
        <v>44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51</v>
      </c>
      <c r="H9" s="1">
        <v>1</v>
      </c>
      <c r="I9" s="1">
        <v>2</v>
      </c>
      <c r="J9" s="1">
        <v>54</v>
      </c>
      <c r="K9" s="1">
        <v>53</v>
      </c>
      <c r="L9" s="1">
        <v>1</v>
      </c>
      <c r="M9" s="1">
        <v>54</v>
      </c>
      <c r="N9" s="1">
        <v>47</v>
      </c>
      <c r="O9" s="1">
        <v>2</v>
      </c>
      <c r="P9" s="1">
        <v>49</v>
      </c>
      <c r="Q9" s="1">
        <v>100</v>
      </c>
      <c r="R9" s="1">
        <v>3</v>
      </c>
      <c r="S9" s="1">
        <v>103</v>
      </c>
      <c r="V9" s="44" t="s">
        <v>34</v>
      </c>
      <c r="W9" s="19">
        <f t="shared" si="0"/>
        <v>68</v>
      </c>
      <c r="X9" s="19">
        <f t="shared" si="1"/>
        <v>74</v>
      </c>
      <c r="Y9" s="19">
        <f t="shared" si="2"/>
        <v>80</v>
      </c>
      <c r="Z9" s="19">
        <f t="shared" si="3"/>
        <v>154</v>
      </c>
      <c r="AA9" s="16"/>
      <c r="AB9" s="67"/>
      <c r="AC9" s="6" t="s">
        <v>40</v>
      </c>
      <c r="AD9" s="6" t="s">
        <v>41</v>
      </c>
      <c r="AE9" s="7">
        <v>3</v>
      </c>
      <c r="AF9" s="7">
        <v>3</v>
      </c>
      <c r="AG9" s="7">
        <f t="shared" si="4"/>
        <v>6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121</v>
      </c>
      <c r="H10" s="1">
        <v>0</v>
      </c>
      <c r="I10" s="1">
        <v>1</v>
      </c>
      <c r="J10" s="1">
        <v>122</v>
      </c>
      <c r="K10" s="1">
        <v>125</v>
      </c>
      <c r="L10" s="1">
        <v>0</v>
      </c>
      <c r="M10" s="1">
        <v>125</v>
      </c>
      <c r="N10" s="1">
        <v>136</v>
      </c>
      <c r="O10" s="1">
        <v>1</v>
      </c>
      <c r="P10" s="1">
        <v>137</v>
      </c>
      <c r="Q10" s="1">
        <v>261</v>
      </c>
      <c r="R10" s="1">
        <v>1</v>
      </c>
      <c r="S10" s="1">
        <v>262</v>
      </c>
      <c r="V10" s="44" t="s">
        <v>36</v>
      </c>
      <c r="W10" s="19">
        <f t="shared" si="0"/>
        <v>38</v>
      </c>
      <c r="X10" s="19">
        <f t="shared" si="1"/>
        <v>37</v>
      </c>
      <c r="Y10" s="19">
        <f t="shared" si="2"/>
        <v>38</v>
      </c>
      <c r="Z10" s="19">
        <f t="shared" si="3"/>
        <v>75</v>
      </c>
      <c r="AA10" s="16"/>
      <c r="AB10" s="67"/>
      <c r="AC10" s="8" t="s">
        <v>43</v>
      </c>
      <c r="AD10" s="5">
        <v>22</v>
      </c>
      <c r="AE10" s="5">
        <v>24</v>
      </c>
      <c r="AF10" s="5">
        <v>25</v>
      </c>
      <c r="AG10" s="5">
        <f>SUM(AE10:AF10)</f>
        <v>49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95</v>
      </c>
      <c r="H11" s="1">
        <v>3</v>
      </c>
      <c r="I11" s="1">
        <v>0</v>
      </c>
      <c r="J11" s="1">
        <v>98</v>
      </c>
      <c r="K11" s="1">
        <v>91</v>
      </c>
      <c r="L11" s="1">
        <v>2</v>
      </c>
      <c r="M11" s="1">
        <v>93</v>
      </c>
      <c r="N11" s="1">
        <v>92</v>
      </c>
      <c r="O11" s="1">
        <v>1</v>
      </c>
      <c r="P11" s="1">
        <v>93</v>
      </c>
      <c r="Q11" s="1">
        <v>183</v>
      </c>
      <c r="R11" s="1">
        <v>3</v>
      </c>
      <c r="S11" s="1">
        <v>186</v>
      </c>
      <c r="V11" s="44" t="s">
        <v>39</v>
      </c>
      <c r="W11" s="19">
        <f t="shared" si="0"/>
        <v>54</v>
      </c>
      <c r="X11" s="19">
        <f t="shared" si="1"/>
        <v>54</v>
      </c>
      <c r="Y11" s="19">
        <f t="shared" si="2"/>
        <v>49</v>
      </c>
      <c r="Z11" s="19">
        <f t="shared" si="3"/>
        <v>103</v>
      </c>
      <c r="AA11" s="16"/>
      <c r="AB11" s="68"/>
      <c r="AC11" s="9" t="s">
        <v>45</v>
      </c>
      <c r="AD11" s="3">
        <v>16</v>
      </c>
      <c r="AE11" s="3">
        <v>16</v>
      </c>
      <c r="AF11" s="3">
        <v>15</v>
      </c>
      <c r="AG11" s="5">
        <f t="shared" si="4"/>
        <v>31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51</v>
      </c>
      <c r="H12" s="1">
        <v>0</v>
      </c>
      <c r="I12" s="1">
        <v>0</v>
      </c>
      <c r="J12" s="1">
        <v>51</v>
      </c>
      <c r="K12" s="1">
        <v>56</v>
      </c>
      <c r="L12" s="1">
        <v>0</v>
      </c>
      <c r="M12" s="1">
        <v>56</v>
      </c>
      <c r="N12" s="1">
        <v>65</v>
      </c>
      <c r="O12" s="1">
        <v>0</v>
      </c>
      <c r="P12" s="1">
        <v>65</v>
      </c>
      <c r="Q12" s="1">
        <v>121</v>
      </c>
      <c r="R12" s="1">
        <v>0</v>
      </c>
      <c r="S12" s="1">
        <v>121</v>
      </c>
      <c r="V12" s="44" t="s">
        <v>42</v>
      </c>
      <c r="W12" s="19">
        <f t="shared" si="0"/>
        <v>122</v>
      </c>
      <c r="X12" s="19">
        <f t="shared" si="1"/>
        <v>125</v>
      </c>
      <c r="Y12" s="19">
        <f t="shared" si="2"/>
        <v>137</v>
      </c>
      <c r="Z12" s="19">
        <f t="shared" si="3"/>
        <v>262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104</v>
      </c>
      <c r="H13" s="1">
        <v>1</v>
      </c>
      <c r="I13" s="1">
        <v>1</v>
      </c>
      <c r="J13" s="1">
        <v>106</v>
      </c>
      <c r="K13" s="1">
        <v>115</v>
      </c>
      <c r="L13" s="1">
        <v>2</v>
      </c>
      <c r="M13" s="1">
        <v>117</v>
      </c>
      <c r="N13" s="1">
        <v>121</v>
      </c>
      <c r="O13" s="1">
        <v>2</v>
      </c>
      <c r="P13" s="1">
        <v>123</v>
      </c>
      <c r="Q13" s="1">
        <v>236</v>
      </c>
      <c r="R13" s="1">
        <v>4</v>
      </c>
      <c r="S13" s="1">
        <v>240</v>
      </c>
      <c r="V13" s="44" t="s">
        <v>44</v>
      </c>
      <c r="W13" s="19">
        <f t="shared" si="0"/>
        <v>98</v>
      </c>
      <c r="X13" s="19">
        <f t="shared" si="1"/>
        <v>93</v>
      </c>
      <c r="Y13" s="19">
        <f t="shared" si="2"/>
        <v>93</v>
      </c>
      <c r="Z13" s="19">
        <f t="shared" si="3"/>
        <v>186</v>
      </c>
      <c r="AA13" s="28"/>
      <c r="AB13" s="58" t="s">
        <v>125</v>
      </c>
      <c r="AC13" s="61"/>
      <c r="AD13" s="58"/>
      <c r="AE13" s="60"/>
      <c r="AF13" s="60"/>
      <c r="AG13" s="6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13</v>
      </c>
      <c r="H14" s="1">
        <v>0</v>
      </c>
      <c r="I14" s="1">
        <v>0</v>
      </c>
      <c r="J14" s="1">
        <v>13</v>
      </c>
      <c r="K14" s="1">
        <v>11</v>
      </c>
      <c r="L14" s="1">
        <v>0</v>
      </c>
      <c r="M14" s="1">
        <v>11</v>
      </c>
      <c r="N14" s="1">
        <v>15</v>
      </c>
      <c r="O14" s="1">
        <v>0</v>
      </c>
      <c r="P14" s="1">
        <v>15</v>
      </c>
      <c r="Q14" s="1">
        <v>26</v>
      </c>
      <c r="R14" s="1">
        <v>0</v>
      </c>
      <c r="S14" s="1">
        <v>26</v>
      </c>
      <c r="V14" s="44" t="s">
        <v>46</v>
      </c>
      <c r="W14" s="19">
        <f t="shared" si="0"/>
        <v>51</v>
      </c>
      <c r="X14" s="19">
        <f t="shared" si="1"/>
        <v>56</v>
      </c>
      <c r="Y14" s="19">
        <f t="shared" si="2"/>
        <v>65</v>
      </c>
      <c r="Z14" s="19">
        <f t="shared" si="3"/>
        <v>121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35</v>
      </c>
      <c r="H15" s="1">
        <v>0</v>
      </c>
      <c r="I15" s="1">
        <v>0</v>
      </c>
      <c r="J15" s="1">
        <v>35</v>
      </c>
      <c r="K15" s="1">
        <v>31</v>
      </c>
      <c r="L15" s="1">
        <v>0</v>
      </c>
      <c r="M15" s="1">
        <v>31</v>
      </c>
      <c r="N15" s="1">
        <v>40</v>
      </c>
      <c r="O15" s="1">
        <v>0</v>
      </c>
      <c r="P15" s="1">
        <v>40</v>
      </c>
      <c r="Q15" s="1">
        <v>71</v>
      </c>
      <c r="R15" s="1">
        <v>0</v>
      </c>
      <c r="S15" s="1">
        <v>71</v>
      </c>
      <c r="V15" s="44" t="s">
        <v>47</v>
      </c>
      <c r="W15" s="19">
        <f t="shared" si="0"/>
        <v>106</v>
      </c>
      <c r="X15" s="19">
        <f t="shared" si="1"/>
        <v>117</v>
      </c>
      <c r="Y15" s="19">
        <f t="shared" si="2"/>
        <v>123</v>
      </c>
      <c r="Z15" s="19">
        <f t="shared" si="3"/>
        <v>240</v>
      </c>
      <c r="AA15" s="28"/>
      <c r="AB15" s="62" t="s">
        <v>60</v>
      </c>
      <c r="AC15" s="63"/>
      <c r="AD15" s="31">
        <f>VLOOKUP($A22,$A$2:$S$67,10,FALSE)+AD16</f>
        <v>799</v>
      </c>
      <c r="AE15" s="31">
        <f>VLOOKUP($A22,$A$2:$S$67,13,FALSE)+AE16</f>
        <v>832</v>
      </c>
      <c r="AF15" s="31">
        <f>VLOOKUP($A22,$A$2:$S$67,16,FALSE)+AF16</f>
        <v>945</v>
      </c>
      <c r="AG15" s="31">
        <f t="shared" ref="AG15:AG23" si="5">AE15+AF15</f>
        <v>1777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27</v>
      </c>
      <c r="L16" s="1">
        <v>0</v>
      </c>
      <c r="M16" s="1">
        <v>27</v>
      </c>
      <c r="N16" s="1">
        <v>34</v>
      </c>
      <c r="O16" s="1">
        <v>0</v>
      </c>
      <c r="P16" s="1">
        <v>34</v>
      </c>
      <c r="Q16" s="1">
        <v>61</v>
      </c>
      <c r="R16" s="1">
        <v>0</v>
      </c>
      <c r="S16" s="1">
        <v>61</v>
      </c>
      <c r="V16" s="44" t="s">
        <v>48</v>
      </c>
      <c r="W16" s="19">
        <f t="shared" si="0"/>
        <v>13</v>
      </c>
      <c r="X16" s="19">
        <f t="shared" si="1"/>
        <v>11</v>
      </c>
      <c r="Y16" s="19">
        <f t="shared" si="2"/>
        <v>15</v>
      </c>
      <c r="Z16" s="19">
        <f t="shared" si="3"/>
        <v>26</v>
      </c>
      <c r="AA16" s="28"/>
      <c r="AB16" s="32" t="s">
        <v>126</v>
      </c>
      <c r="AC16" s="33" t="s">
        <v>127</v>
      </c>
      <c r="AD16" s="34">
        <f>VLOOKUP($A36,$A$2:$S$67,10,FALSE)</f>
        <v>656</v>
      </c>
      <c r="AE16" s="34">
        <f>VLOOKUP($A36,$A$2:$S$67,13,FALSE)</f>
        <v>688</v>
      </c>
      <c r="AF16" s="35">
        <f>VLOOKUP($A36,$A$2:$S$67,16,FALSE)</f>
        <v>790</v>
      </c>
      <c r="AG16" s="36">
        <f t="shared" si="5"/>
        <v>1478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40</v>
      </c>
      <c r="H17" s="1">
        <v>0</v>
      </c>
      <c r="I17" s="1">
        <v>0</v>
      </c>
      <c r="J17" s="1">
        <v>40</v>
      </c>
      <c r="K17" s="1">
        <v>41</v>
      </c>
      <c r="L17" s="1">
        <v>0</v>
      </c>
      <c r="M17" s="1">
        <v>41</v>
      </c>
      <c r="N17" s="1">
        <v>40</v>
      </c>
      <c r="O17" s="1">
        <v>0</v>
      </c>
      <c r="P17" s="1">
        <v>40</v>
      </c>
      <c r="Q17" s="1">
        <v>81</v>
      </c>
      <c r="R17" s="1">
        <v>0</v>
      </c>
      <c r="S17" s="1">
        <v>81</v>
      </c>
      <c r="V17" s="44" t="s">
        <v>49</v>
      </c>
      <c r="W17" s="19">
        <f t="shared" si="0"/>
        <v>35</v>
      </c>
      <c r="X17" s="19">
        <f t="shared" si="1"/>
        <v>31</v>
      </c>
      <c r="Y17" s="19">
        <f t="shared" si="2"/>
        <v>40</v>
      </c>
      <c r="Z17" s="19">
        <f t="shared" si="3"/>
        <v>71</v>
      </c>
      <c r="AA17" s="28"/>
      <c r="AB17" s="58" t="s">
        <v>63</v>
      </c>
      <c r="AC17" s="61"/>
      <c r="AD17" s="24">
        <f t="shared" ref="AD17:AD23" si="6">VLOOKUP($A23,$A$2:$S$67,10,FALSE)</f>
        <v>228</v>
      </c>
      <c r="AE17" s="24">
        <f t="shared" ref="AE17:AE23" si="7">VLOOKUP($A23,$A$2:$S$67,13,FALSE)</f>
        <v>188</v>
      </c>
      <c r="AF17" s="24">
        <f t="shared" ref="AF17:AF23" si="8">VLOOKUP($A23,$A$2:$S$67,16,FALSE)</f>
        <v>265</v>
      </c>
      <c r="AG17" s="19">
        <f t="shared" si="5"/>
        <v>453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289</v>
      </c>
      <c r="H18" s="1">
        <v>2</v>
      </c>
      <c r="I18" s="1">
        <v>1</v>
      </c>
      <c r="J18" s="1">
        <v>292</v>
      </c>
      <c r="K18" s="1">
        <v>287</v>
      </c>
      <c r="L18" s="1">
        <v>3</v>
      </c>
      <c r="M18" s="1">
        <v>290</v>
      </c>
      <c r="N18" s="1">
        <v>312</v>
      </c>
      <c r="O18" s="1">
        <v>2</v>
      </c>
      <c r="P18" s="1">
        <v>314</v>
      </c>
      <c r="Q18" s="1">
        <v>599</v>
      </c>
      <c r="R18" s="1">
        <v>5</v>
      </c>
      <c r="S18" s="1">
        <v>604</v>
      </c>
      <c r="V18" s="44" t="s">
        <v>50</v>
      </c>
      <c r="W18" s="19">
        <f t="shared" si="0"/>
        <v>31</v>
      </c>
      <c r="X18" s="19">
        <f t="shared" si="1"/>
        <v>27</v>
      </c>
      <c r="Y18" s="19">
        <f t="shared" si="2"/>
        <v>34</v>
      </c>
      <c r="Z18" s="19">
        <f t="shared" si="3"/>
        <v>61</v>
      </c>
      <c r="AA18" s="28"/>
      <c r="AB18" s="58" t="s">
        <v>53</v>
      </c>
      <c r="AC18" s="61"/>
      <c r="AD18" s="24">
        <f t="shared" si="6"/>
        <v>453</v>
      </c>
      <c r="AE18" s="24">
        <f t="shared" si="7"/>
        <v>442</v>
      </c>
      <c r="AF18" s="24">
        <f t="shared" si="8"/>
        <v>509</v>
      </c>
      <c r="AG18" s="19">
        <f t="shared" si="5"/>
        <v>951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173</v>
      </c>
      <c r="H19" s="1">
        <v>0</v>
      </c>
      <c r="I19" s="1">
        <v>0</v>
      </c>
      <c r="J19" s="1">
        <v>173</v>
      </c>
      <c r="K19" s="1">
        <v>161</v>
      </c>
      <c r="L19" s="1">
        <v>0</v>
      </c>
      <c r="M19" s="1">
        <v>161</v>
      </c>
      <c r="N19" s="1">
        <v>192</v>
      </c>
      <c r="O19" s="1">
        <v>0</v>
      </c>
      <c r="P19" s="1">
        <v>192</v>
      </c>
      <c r="Q19" s="1">
        <v>353</v>
      </c>
      <c r="R19" s="1">
        <v>0</v>
      </c>
      <c r="S19" s="1">
        <v>353</v>
      </c>
      <c r="V19" s="44" t="s">
        <v>51</v>
      </c>
      <c r="W19" s="19">
        <f t="shared" si="0"/>
        <v>40</v>
      </c>
      <c r="X19" s="19">
        <f t="shared" si="1"/>
        <v>41</v>
      </c>
      <c r="Y19" s="19">
        <f t="shared" si="2"/>
        <v>40</v>
      </c>
      <c r="Z19" s="19">
        <f t="shared" si="3"/>
        <v>81</v>
      </c>
      <c r="AA19" s="28"/>
      <c r="AB19" s="58" t="s">
        <v>68</v>
      </c>
      <c r="AC19" s="61"/>
      <c r="AD19" s="24">
        <f t="shared" si="6"/>
        <v>258</v>
      </c>
      <c r="AE19" s="24">
        <f t="shared" si="7"/>
        <v>130</v>
      </c>
      <c r="AF19" s="24">
        <f t="shared" si="8"/>
        <v>250</v>
      </c>
      <c r="AG19" s="19">
        <f t="shared" si="5"/>
        <v>380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83</v>
      </c>
      <c r="H20" s="1">
        <v>1</v>
      </c>
      <c r="I20" s="1">
        <v>0</v>
      </c>
      <c r="J20" s="1">
        <v>84</v>
      </c>
      <c r="K20" s="1">
        <v>78</v>
      </c>
      <c r="L20" s="1">
        <v>0</v>
      </c>
      <c r="M20" s="1">
        <v>78</v>
      </c>
      <c r="N20" s="1">
        <v>74</v>
      </c>
      <c r="O20" s="1">
        <v>1</v>
      </c>
      <c r="P20" s="1">
        <v>75</v>
      </c>
      <c r="Q20" s="1">
        <v>152</v>
      </c>
      <c r="R20" s="1">
        <v>1</v>
      </c>
      <c r="S20" s="1">
        <v>153</v>
      </c>
      <c r="V20" s="44" t="s">
        <v>56</v>
      </c>
      <c r="W20" s="19">
        <f t="shared" si="0"/>
        <v>292</v>
      </c>
      <c r="X20" s="19">
        <f t="shared" si="1"/>
        <v>290</v>
      </c>
      <c r="Y20" s="19">
        <f t="shared" si="2"/>
        <v>314</v>
      </c>
      <c r="Z20" s="19">
        <f t="shared" si="3"/>
        <v>604</v>
      </c>
      <c r="AA20" s="28"/>
      <c r="AB20" s="58" t="s">
        <v>57</v>
      </c>
      <c r="AC20" s="61"/>
      <c r="AD20" s="24">
        <f t="shared" si="6"/>
        <v>496</v>
      </c>
      <c r="AE20" s="24">
        <f t="shared" si="7"/>
        <v>473</v>
      </c>
      <c r="AF20" s="24">
        <f t="shared" si="8"/>
        <v>553</v>
      </c>
      <c r="AG20" s="19">
        <f t="shared" si="5"/>
        <v>1026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173</v>
      </c>
      <c r="X21" s="19">
        <f t="shared" si="1"/>
        <v>161</v>
      </c>
      <c r="Y21" s="19">
        <f t="shared" si="2"/>
        <v>192</v>
      </c>
      <c r="Z21" s="19">
        <f t="shared" si="3"/>
        <v>353</v>
      </c>
      <c r="AA21" s="28"/>
      <c r="AB21" s="58" t="s">
        <v>59</v>
      </c>
      <c r="AC21" s="61"/>
      <c r="AD21" s="24">
        <f t="shared" si="6"/>
        <v>305</v>
      </c>
      <c r="AE21" s="24">
        <f t="shared" si="7"/>
        <v>276</v>
      </c>
      <c r="AF21" s="24">
        <f t="shared" si="8"/>
        <v>342</v>
      </c>
      <c r="AG21" s="19">
        <f t="shared" si="5"/>
        <v>618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138</v>
      </c>
      <c r="H22" s="1">
        <v>3</v>
      </c>
      <c r="I22" s="1">
        <v>2</v>
      </c>
      <c r="J22" s="1">
        <v>143</v>
      </c>
      <c r="K22" s="1">
        <v>142</v>
      </c>
      <c r="L22" s="1">
        <v>2</v>
      </c>
      <c r="M22" s="1">
        <v>144</v>
      </c>
      <c r="N22" s="1">
        <v>150</v>
      </c>
      <c r="O22" s="1">
        <v>5</v>
      </c>
      <c r="P22" s="1">
        <v>155</v>
      </c>
      <c r="Q22" s="1">
        <v>292</v>
      </c>
      <c r="R22" s="1">
        <v>7</v>
      </c>
      <c r="S22" s="1">
        <v>299</v>
      </c>
      <c r="V22" s="44" t="s">
        <v>61</v>
      </c>
      <c r="W22" s="19">
        <f>AD15+AD17+AD18</f>
        <v>1480</v>
      </c>
      <c r="X22" s="19">
        <f>AE15+AE17+AE18</f>
        <v>1462</v>
      </c>
      <c r="Y22" s="19">
        <f>AF15+AF17+AF18</f>
        <v>1719</v>
      </c>
      <c r="Z22" s="19">
        <f t="shared" si="3"/>
        <v>3181</v>
      </c>
      <c r="AA22" s="28"/>
      <c r="AB22" s="58" t="s">
        <v>62</v>
      </c>
      <c r="AC22" s="61"/>
      <c r="AD22" s="24">
        <f t="shared" si="6"/>
        <v>305</v>
      </c>
      <c r="AE22" s="24">
        <f t="shared" si="7"/>
        <v>297</v>
      </c>
      <c r="AF22" s="24">
        <f t="shared" si="8"/>
        <v>346</v>
      </c>
      <c r="AG22" s="19">
        <f t="shared" si="5"/>
        <v>643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228</v>
      </c>
      <c r="H23" s="1">
        <v>0</v>
      </c>
      <c r="I23" s="1">
        <v>0</v>
      </c>
      <c r="J23" s="1">
        <v>228</v>
      </c>
      <c r="K23" s="1">
        <v>188</v>
      </c>
      <c r="L23" s="1">
        <v>0</v>
      </c>
      <c r="M23" s="1">
        <v>188</v>
      </c>
      <c r="N23" s="1">
        <v>265</v>
      </c>
      <c r="O23" s="1">
        <v>0</v>
      </c>
      <c r="P23" s="1">
        <v>265</v>
      </c>
      <c r="Q23" s="1">
        <v>453</v>
      </c>
      <c r="R23" s="1">
        <v>0</v>
      </c>
      <c r="S23" s="1">
        <v>453</v>
      </c>
      <c r="V23" s="44" t="s">
        <v>64</v>
      </c>
      <c r="W23" s="19">
        <f>AD19+AD20+AD21+AD22+AD23</f>
        <v>1824</v>
      </c>
      <c r="X23" s="19">
        <f>AE19+AE20+AE21+AE22+AE23</f>
        <v>1609</v>
      </c>
      <c r="Y23" s="19">
        <f>AF19+AF20+AF21+AF22+AF23</f>
        <v>1988</v>
      </c>
      <c r="Z23" s="19">
        <f t="shared" si="3"/>
        <v>3597</v>
      </c>
      <c r="AA23" s="28"/>
      <c r="AB23" s="58" t="s">
        <v>65</v>
      </c>
      <c r="AC23" s="61"/>
      <c r="AD23" s="24">
        <f t="shared" si="6"/>
        <v>460</v>
      </c>
      <c r="AE23" s="24">
        <f t="shared" si="7"/>
        <v>433</v>
      </c>
      <c r="AF23" s="24">
        <f t="shared" si="8"/>
        <v>497</v>
      </c>
      <c r="AG23" s="19">
        <f t="shared" si="5"/>
        <v>930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440</v>
      </c>
      <c r="H24" s="1">
        <v>13</v>
      </c>
      <c r="I24" s="1">
        <v>0</v>
      </c>
      <c r="J24" s="1">
        <v>453</v>
      </c>
      <c r="K24" s="1">
        <v>431</v>
      </c>
      <c r="L24" s="1">
        <v>11</v>
      </c>
      <c r="M24" s="1">
        <v>442</v>
      </c>
      <c r="N24" s="1">
        <v>507</v>
      </c>
      <c r="O24" s="1">
        <v>2</v>
      </c>
      <c r="P24" s="1">
        <v>509</v>
      </c>
      <c r="Q24" s="1">
        <v>938</v>
      </c>
      <c r="R24" s="1">
        <v>13</v>
      </c>
      <c r="S24" s="1">
        <v>951</v>
      </c>
      <c r="V24" s="44" t="s">
        <v>66</v>
      </c>
      <c r="W24" s="19">
        <f>AD31+AD32</f>
        <v>1372</v>
      </c>
      <c r="X24" s="19">
        <f>AE31+AE32</f>
        <v>1637</v>
      </c>
      <c r="Y24" s="19">
        <f>AF31+AF32</f>
        <v>1782</v>
      </c>
      <c r="Z24" s="19">
        <f t="shared" si="3"/>
        <v>3419</v>
      </c>
      <c r="AA24" s="16"/>
      <c r="AB24" s="58" t="s">
        <v>128</v>
      </c>
      <c r="AC24" s="61"/>
      <c r="AD24" s="19">
        <f>AD15+SUM(AD17:AD23)</f>
        <v>3304</v>
      </c>
      <c r="AE24" s="19">
        <f>AE15+SUM(AE17:AE23)</f>
        <v>3071</v>
      </c>
      <c r="AF24" s="19">
        <f>AF15+SUM(AF17:AF23)</f>
        <v>3707</v>
      </c>
      <c r="AG24" s="19">
        <f>AG15+SUM(AG17:AG23)</f>
        <v>6778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258</v>
      </c>
      <c r="H25" s="1">
        <v>0</v>
      </c>
      <c r="I25" s="1">
        <v>0</v>
      </c>
      <c r="J25" s="1">
        <v>258</v>
      </c>
      <c r="K25" s="1">
        <v>130</v>
      </c>
      <c r="L25" s="1">
        <v>0</v>
      </c>
      <c r="M25" s="1">
        <v>130</v>
      </c>
      <c r="N25" s="1">
        <v>250</v>
      </c>
      <c r="O25" s="1">
        <v>0</v>
      </c>
      <c r="P25" s="1">
        <v>250</v>
      </c>
      <c r="Q25" s="1">
        <v>380</v>
      </c>
      <c r="R25" s="1">
        <v>0</v>
      </c>
      <c r="S25" s="1">
        <v>380</v>
      </c>
      <c r="V25" s="44" t="s">
        <v>69</v>
      </c>
      <c r="W25" s="19">
        <f>AD33+AD34</f>
        <v>503</v>
      </c>
      <c r="X25" s="19">
        <f>AE33+AE34</f>
        <v>498</v>
      </c>
      <c r="Y25" s="19">
        <f>AF33+AF34</f>
        <v>567</v>
      </c>
      <c r="Z25" s="19">
        <f t="shared" si="3"/>
        <v>1065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493</v>
      </c>
      <c r="H26" s="1">
        <v>0</v>
      </c>
      <c r="I26" s="1">
        <v>3</v>
      </c>
      <c r="J26" s="1">
        <v>496</v>
      </c>
      <c r="K26" s="1">
        <v>472</v>
      </c>
      <c r="L26" s="1">
        <v>1</v>
      </c>
      <c r="M26" s="1">
        <v>473</v>
      </c>
      <c r="N26" s="1">
        <v>551</v>
      </c>
      <c r="O26" s="1">
        <v>2</v>
      </c>
      <c r="P26" s="1">
        <v>553</v>
      </c>
      <c r="Q26" s="1">
        <v>1023</v>
      </c>
      <c r="R26" s="1">
        <v>3</v>
      </c>
      <c r="S26" s="1">
        <v>1026</v>
      </c>
      <c r="V26" s="44" t="s">
        <v>71</v>
      </c>
      <c r="W26" s="19">
        <f>AD35+AD36+AD37</f>
        <v>2280</v>
      </c>
      <c r="X26" s="19">
        <f>AE35+AE36+AE37</f>
        <v>3108</v>
      </c>
      <c r="Y26" s="19">
        <f>AF35+AF36+AF37</f>
        <v>3215</v>
      </c>
      <c r="Z26" s="19">
        <f t="shared" si="3"/>
        <v>6323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303</v>
      </c>
      <c r="H27" s="1">
        <v>0</v>
      </c>
      <c r="I27" s="1">
        <v>2</v>
      </c>
      <c r="J27" s="1">
        <v>305</v>
      </c>
      <c r="K27" s="1">
        <v>275</v>
      </c>
      <c r="L27" s="1">
        <v>1</v>
      </c>
      <c r="M27" s="1">
        <v>276</v>
      </c>
      <c r="N27" s="1">
        <v>341</v>
      </c>
      <c r="O27" s="1">
        <v>1</v>
      </c>
      <c r="P27" s="1">
        <v>342</v>
      </c>
      <c r="Q27" s="1">
        <v>616</v>
      </c>
      <c r="R27" s="1">
        <v>2</v>
      </c>
      <c r="S27" s="1">
        <v>618</v>
      </c>
      <c r="V27" s="44" t="s">
        <v>72</v>
      </c>
      <c r="W27" s="19">
        <f>VLOOKUP($A20,$A$2:$S$67,10,FALSE)</f>
        <v>84</v>
      </c>
      <c r="X27" s="19">
        <f>VLOOKUP($A20,$A$2:$S$67,13,FALSE)</f>
        <v>78</v>
      </c>
      <c r="Y27" s="19">
        <f>VLOOKUP($A20,$A$2:$S$67,16,FALSE)</f>
        <v>75</v>
      </c>
      <c r="Z27" s="19">
        <f t="shared" si="3"/>
        <v>153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303</v>
      </c>
      <c r="H28" s="1">
        <v>1</v>
      </c>
      <c r="I28" s="1">
        <v>1</v>
      </c>
      <c r="J28" s="1">
        <v>305</v>
      </c>
      <c r="K28" s="1">
        <v>296</v>
      </c>
      <c r="L28" s="1">
        <v>1</v>
      </c>
      <c r="M28" s="1">
        <v>297</v>
      </c>
      <c r="N28" s="1">
        <v>344</v>
      </c>
      <c r="O28" s="1">
        <v>2</v>
      </c>
      <c r="P28" s="1">
        <v>346</v>
      </c>
      <c r="Q28" s="1">
        <v>640</v>
      </c>
      <c r="R28" s="1">
        <v>3</v>
      </c>
      <c r="S28" s="1">
        <v>643</v>
      </c>
      <c r="V28" s="44" t="s">
        <v>73</v>
      </c>
      <c r="W28" s="19">
        <f>AD50</f>
        <v>1766</v>
      </c>
      <c r="X28" s="19">
        <f>AE50</f>
        <v>2562</v>
      </c>
      <c r="Y28" s="19">
        <f>AF50</f>
        <v>2684</v>
      </c>
      <c r="Z28" s="19">
        <f t="shared" si="3"/>
        <v>5246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454</v>
      </c>
      <c r="H29" s="1">
        <v>1</v>
      </c>
      <c r="I29" s="1">
        <v>5</v>
      </c>
      <c r="J29" s="1">
        <v>460</v>
      </c>
      <c r="K29" s="1">
        <v>430</v>
      </c>
      <c r="L29" s="1">
        <v>3</v>
      </c>
      <c r="M29" s="1">
        <v>433</v>
      </c>
      <c r="N29" s="1">
        <v>494</v>
      </c>
      <c r="O29" s="1">
        <v>3</v>
      </c>
      <c r="P29" s="1">
        <v>497</v>
      </c>
      <c r="Q29" s="1">
        <v>924</v>
      </c>
      <c r="R29" s="1">
        <v>6</v>
      </c>
      <c r="S29" s="1">
        <v>930</v>
      </c>
      <c r="V29" s="44" t="s">
        <v>74</v>
      </c>
      <c r="W29" s="19">
        <f t="shared" ref="W29:W52" si="9">VLOOKUP($A44,$A$2:$S$67,10,FALSE)</f>
        <v>45</v>
      </c>
      <c r="X29" s="19">
        <f t="shared" ref="X29:X52" si="10">VLOOKUP($A44,$A$2:$S$67,13,FALSE)</f>
        <v>40</v>
      </c>
      <c r="Y29" s="19">
        <f t="shared" ref="Y29:Y52" si="11">VLOOKUP($A44,$A$2:$S$67,16,FALSE)</f>
        <v>43</v>
      </c>
      <c r="Z29" s="19">
        <f t="shared" si="3"/>
        <v>83</v>
      </c>
      <c r="AA29" s="16"/>
      <c r="AB29" s="58" t="s">
        <v>75</v>
      </c>
      <c r="AC29" s="5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699</v>
      </c>
      <c r="H30" s="1">
        <v>0</v>
      </c>
      <c r="I30" s="1">
        <v>3</v>
      </c>
      <c r="J30" s="1">
        <v>702</v>
      </c>
      <c r="K30" s="1">
        <v>827</v>
      </c>
      <c r="L30" s="1">
        <v>1</v>
      </c>
      <c r="M30" s="1">
        <v>828</v>
      </c>
      <c r="N30" s="1">
        <v>903</v>
      </c>
      <c r="O30" s="1">
        <v>2</v>
      </c>
      <c r="P30" s="1">
        <v>905</v>
      </c>
      <c r="Q30" s="1">
        <v>1730</v>
      </c>
      <c r="R30" s="1">
        <v>3</v>
      </c>
      <c r="S30" s="1">
        <v>1733</v>
      </c>
      <c r="V30" s="44" t="s">
        <v>77</v>
      </c>
      <c r="W30" s="19">
        <f t="shared" si="9"/>
        <v>81</v>
      </c>
      <c r="X30" s="19">
        <f t="shared" si="10"/>
        <v>88</v>
      </c>
      <c r="Y30" s="19">
        <f t="shared" si="11"/>
        <v>92</v>
      </c>
      <c r="Z30" s="19">
        <f t="shared" si="3"/>
        <v>180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662</v>
      </c>
      <c r="H31" s="1">
        <v>3</v>
      </c>
      <c r="I31" s="1">
        <v>5</v>
      </c>
      <c r="J31" s="1">
        <v>670</v>
      </c>
      <c r="K31" s="1">
        <v>805</v>
      </c>
      <c r="L31" s="1">
        <v>4</v>
      </c>
      <c r="M31" s="1">
        <v>809</v>
      </c>
      <c r="N31" s="1">
        <v>871</v>
      </c>
      <c r="O31" s="1">
        <v>6</v>
      </c>
      <c r="P31" s="1">
        <v>877</v>
      </c>
      <c r="Q31" s="1">
        <v>1676</v>
      </c>
      <c r="R31" s="1">
        <v>10</v>
      </c>
      <c r="S31" s="1">
        <v>1686</v>
      </c>
      <c r="V31" s="44" t="s">
        <v>79</v>
      </c>
      <c r="W31" s="19">
        <f t="shared" si="9"/>
        <v>66</v>
      </c>
      <c r="X31" s="19">
        <f t="shared" si="10"/>
        <v>67</v>
      </c>
      <c r="Y31" s="19">
        <f t="shared" si="11"/>
        <v>71</v>
      </c>
      <c r="Z31" s="19">
        <f t="shared" si="3"/>
        <v>138</v>
      </c>
      <c r="AA31" s="28"/>
      <c r="AB31" s="58" t="s">
        <v>80</v>
      </c>
      <c r="AC31" s="59"/>
      <c r="AD31" s="24">
        <f>VLOOKUP($A30,$A$2:$S$67,10,FALSE)</f>
        <v>702</v>
      </c>
      <c r="AE31" s="24">
        <f>VLOOKUP($A30,$A$2:$S$67,13,FALSE)</f>
        <v>828</v>
      </c>
      <c r="AF31" s="24">
        <f>VLOOKUP($A30,$A$2:$S$67,16,FALSE)</f>
        <v>905</v>
      </c>
      <c r="AG31" s="19">
        <f t="shared" ref="AG31:AG37" si="12">AE31+AF31</f>
        <v>1733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693</v>
      </c>
      <c r="H32" s="1">
        <v>3</v>
      </c>
      <c r="I32" s="1">
        <v>4</v>
      </c>
      <c r="J32" s="1">
        <v>700</v>
      </c>
      <c r="K32" s="1">
        <v>917</v>
      </c>
      <c r="L32" s="1">
        <v>4</v>
      </c>
      <c r="M32" s="1">
        <v>921</v>
      </c>
      <c r="N32" s="1">
        <v>1001</v>
      </c>
      <c r="O32" s="1">
        <v>6</v>
      </c>
      <c r="P32" s="1">
        <v>1007</v>
      </c>
      <c r="Q32" s="1">
        <v>1918</v>
      </c>
      <c r="R32" s="1">
        <v>10</v>
      </c>
      <c r="S32" s="1">
        <v>1928</v>
      </c>
      <c r="V32" s="44" t="s">
        <v>82</v>
      </c>
      <c r="W32" s="19">
        <f t="shared" si="9"/>
        <v>45</v>
      </c>
      <c r="X32" s="19">
        <f t="shared" si="10"/>
        <v>47</v>
      </c>
      <c r="Y32" s="19">
        <f t="shared" si="11"/>
        <v>44</v>
      </c>
      <c r="Z32" s="19">
        <f t="shared" si="3"/>
        <v>91</v>
      </c>
      <c r="AA32" s="28"/>
      <c r="AB32" s="58" t="s">
        <v>83</v>
      </c>
      <c r="AC32" s="59"/>
      <c r="AD32" s="24">
        <f>VLOOKUP($A31,$A$2:$S$67,10,FALSE)</f>
        <v>670</v>
      </c>
      <c r="AE32" s="24">
        <f>VLOOKUP($A31,$A$2:$S$67,13,FALSE)</f>
        <v>809</v>
      </c>
      <c r="AF32" s="24">
        <f>VLOOKUP($A31,$A$2:$S$67,16,FALSE)</f>
        <v>877</v>
      </c>
      <c r="AG32" s="19">
        <f t="shared" si="12"/>
        <v>1686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971</v>
      </c>
      <c r="H33" s="1">
        <v>2</v>
      </c>
      <c r="I33" s="1">
        <v>5</v>
      </c>
      <c r="J33" s="1">
        <v>978</v>
      </c>
      <c r="K33" s="1">
        <v>1448</v>
      </c>
      <c r="L33" s="1">
        <v>5</v>
      </c>
      <c r="M33" s="1">
        <v>1453</v>
      </c>
      <c r="N33" s="1">
        <v>1465</v>
      </c>
      <c r="O33" s="1">
        <v>4</v>
      </c>
      <c r="P33" s="1">
        <v>1469</v>
      </c>
      <c r="Q33" s="1">
        <v>2913</v>
      </c>
      <c r="R33" s="1">
        <v>9</v>
      </c>
      <c r="S33" s="1">
        <v>2922</v>
      </c>
      <c r="V33" s="44" t="s">
        <v>85</v>
      </c>
      <c r="W33" s="19">
        <f t="shared" si="9"/>
        <v>12</v>
      </c>
      <c r="X33" s="19">
        <f t="shared" si="10"/>
        <v>13</v>
      </c>
      <c r="Y33" s="19">
        <f t="shared" si="11"/>
        <v>15</v>
      </c>
      <c r="Z33" s="19">
        <f t="shared" si="3"/>
        <v>28</v>
      </c>
      <c r="AA33" s="28"/>
      <c r="AB33" s="58" t="s">
        <v>86</v>
      </c>
      <c r="AC33" s="59"/>
      <c r="AD33" s="24">
        <f>VLOOKUP($A42,$A$2:$S$67,10,FALSE)</f>
        <v>268</v>
      </c>
      <c r="AE33" s="24">
        <f>VLOOKUP($A42,$A$2:$S$67,13,FALSE)</f>
        <v>248</v>
      </c>
      <c r="AF33" s="24">
        <f>VLOOKUP($A42,$A$2:$S$67,16,FALSE)</f>
        <v>307</v>
      </c>
      <c r="AG33" s="19">
        <f t="shared" si="12"/>
        <v>555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597</v>
      </c>
      <c r="H34" s="1">
        <v>2</v>
      </c>
      <c r="I34" s="1">
        <v>3</v>
      </c>
      <c r="J34" s="1">
        <v>602</v>
      </c>
      <c r="K34" s="1">
        <v>730</v>
      </c>
      <c r="L34" s="1">
        <v>4</v>
      </c>
      <c r="M34" s="1">
        <v>734</v>
      </c>
      <c r="N34" s="1">
        <v>738</v>
      </c>
      <c r="O34" s="1">
        <v>1</v>
      </c>
      <c r="P34" s="1">
        <v>739</v>
      </c>
      <c r="Q34" s="1">
        <v>1468</v>
      </c>
      <c r="R34" s="1">
        <v>5</v>
      </c>
      <c r="S34" s="1">
        <v>1473</v>
      </c>
      <c r="V34" s="44" t="s">
        <v>88</v>
      </c>
      <c r="W34" s="19">
        <f t="shared" si="9"/>
        <v>43</v>
      </c>
      <c r="X34" s="19">
        <f t="shared" si="10"/>
        <v>50</v>
      </c>
      <c r="Y34" s="19">
        <f t="shared" si="11"/>
        <v>49</v>
      </c>
      <c r="Z34" s="19">
        <f t="shared" si="3"/>
        <v>99</v>
      </c>
      <c r="AA34" s="28"/>
      <c r="AB34" s="58" t="s">
        <v>89</v>
      </c>
      <c r="AC34" s="59"/>
      <c r="AD34" s="24">
        <f>VLOOKUP($A43,$A$2:$S$67,10,FALSE)</f>
        <v>235</v>
      </c>
      <c r="AE34" s="24">
        <f>VLOOKUP($A43,$A$2:$S$67,13,FALSE)</f>
        <v>250</v>
      </c>
      <c r="AF34" s="24">
        <f>VLOOKUP($A43,$A$2:$S$67,16,FALSE)</f>
        <v>260</v>
      </c>
      <c r="AG34" s="19">
        <f t="shared" si="12"/>
        <v>510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9"/>
        <v>21</v>
      </c>
      <c r="X35" s="19">
        <f t="shared" si="10"/>
        <v>23</v>
      </c>
      <c r="Y35" s="19">
        <f t="shared" si="11"/>
        <v>15</v>
      </c>
      <c r="Z35" s="19">
        <f t="shared" si="3"/>
        <v>38</v>
      </c>
      <c r="AA35" s="28"/>
      <c r="AB35" s="58" t="s">
        <v>92</v>
      </c>
      <c r="AC35" s="59"/>
      <c r="AD35" s="24">
        <f>VLOOKUP($A32,$A$2:$S$67,10,FALSE)</f>
        <v>700</v>
      </c>
      <c r="AE35" s="24">
        <f>VLOOKUP($A32,$A$2:$S$67,13,FALSE)</f>
        <v>921</v>
      </c>
      <c r="AF35" s="24">
        <f>VLOOKUP($A32,$A$2:$S$67,16,FALSE)</f>
        <v>1007</v>
      </c>
      <c r="AG35" s="19">
        <f t="shared" si="12"/>
        <v>1928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652</v>
      </c>
      <c r="H36" s="1">
        <v>3</v>
      </c>
      <c r="I36" s="1">
        <v>1</v>
      </c>
      <c r="J36" s="1">
        <v>656</v>
      </c>
      <c r="K36" s="1">
        <v>685</v>
      </c>
      <c r="L36" s="1">
        <v>3</v>
      </c>
      <c r="M36" s="1">
        <v>688</v>
      </c>
      <c r="N36" s="1">
        <v>788</v>
      </c>
      <c r="O36" s="1">
        <v>2</v>
      </c>
      <c r="P36" s="1">
        <v>790</v>
      </c>
      <c r="Q36" s="1">
        <v>1473</v>
      </c>
      <c r="R36" s="1">
        <v>5</v>
      </c>
      <c r="S36" s="1">
        <v>1478</v>
      </c>
      <c r="V36" s="44" t="s">
        <v>94</v>
      </c>
      <c r="W36" s="19">
        <f t="shared" si="9"/>
        <v>114</v>
      </c>
      <c r="X36" s="19">
        <f t="shared" si="10"/>
        <v>113</v>
      </c>
      <c r="Y36" s="19">
        <f t="shared" si="11"/>
        <v>141</v>
      </c>
      <c r="Z36" s="19">
        <f t="shared" si="3"/>
        <v>254</v>
      </c>
      <c r="AA36" s="28"/>
      <c r="AB36" s="58" t="s">
        <v>84</v>
      </c>
      <c r="AC36" s="59"/>
      <c r="AD36" s="24">
        <f>VLOOKUP($A33,$A$2:$S$67,10,FALSE)</f>
        <v>978</v>
      </c>
      <c r="AE36" s="24">
        <f>VLOOKUP($A33,$A$2:$S$67,13,FALSE)</f>
        <v>1453</v>
      </c>
      <c r="AF36" s="24">
        <f>VLOOKUP($A33,$A$2:$S$67,16,FALSE)</f>
        <v>1469</v>
      </c>
      <c r="AG36" s="19">
        <f t="shared" si="12"/>
        <v>2922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451</v>
      </c>
      <c r="H37" s="1">
        <v>0</v>
      </c>
      <c r="I37" s="1">
        <v>1</v>
      </c>
      <c r="J37" s="1">
        <v>452</v>
      </c>
      <c r="K37" s="1">
        <v>520</v>
      </c>
      <c r="L37" s="1">
        <v>1</v>
      </c>
      <c r="M37" s="1">
        <v>521</v>
      </c>
      <c r="N37" s="1">
        <v>576</v>
      </c>
      <c r="O37" s="1">
        <v>0</v>
      </c>
      <c r="P37" s="1">
        <v>576</v>
      </c>
      <c r="Q37" s="1">
        <v>1096</v>
      </c>
      <c r="R37" s="1">
        <v>1</v>
      </c>
      <c r="S37" s="1">
        <v>1097</v>
      </c>
      <c r="V37" s="44" t="s">
        <v>96</v>
      </c>
      <c r="W37" s="19">
        <f t="shared" si="9"/>
        <v>157</v>
      </c>
      <c r="X37" s="19">
        <f t="shared" si="10"/>
        <v>144</v>
      </c>
      <c r="Y37" s="19">
        <f t="shared" si="11"/>
        <v>162</v>
      </c>
      <c r="Z37" s="19">
        <f t="shared" si="3"/>
        <v>306</v>
      </c>
      <c r="AA37" s="28"/>
      <c r="AB37" s="58" t="s">
        <v>87</v>
      </c>
      <c r="AC37" s="59"/>
      <c r="AD37" s="24">
        <f>VLOOKUP($A34,$A$2:$S$67,10,FALSE)</f>
        <v>602</v>
      </c>
      <c r="AE37" s="24">
        <f>VLOOKUP($A34,$A$2:$S$67,13,FALSE)</f>
        <v>734</v>
      </c>
      <c r="AF37" s="24">
        <f>VLOOKUP($A34,$A$2:$S$67,16,FALSE)</f>
        <v>739</v>
      </c>
      <c r="AG37" s="19">
        <f t="shared" si="12"/>
        <v>1473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418</v>
      </c>
      <c r="H38" s="1">
        <v>2</v>
      </c>
      <c r="I38" s="1">
        <v>3</v>
      </c>
      <c r="J38" s="1">
        <v>423</v>
      </c>
      <c r="K38" s="1">
        <v>603</v>
      </c>
      <c r="L38" s="1">
        <v>3</v>
      </c>
      <c r="M38" s="1">
        <v>606</v>
      </c>
      <c r="N38" s="1">
        <v>631</v>
      </c>
      <c r="O38" s="1">
        <v>5</v>
      </c>
      <c r="P38" s="1">
        <v>636</v>
      </c>
      <c r="Q38" s="1">
        <v>1234</v>
      </c>
      <c r="R38" s="1">
        <v>8</v>
      </c>
      <c r="S38" s="1">
        <v>1242</v>
      </c>
      <c r="V38" s="44" t="s">
        <v>98</v>
      </c>
      <c r="W38" s="19">
        <f t="shared" si="9"/>
        <v>40</v>
      </c>
      <c r="X38" s="19">
        <f t="shared" si="10"/>
        <v>39</v>
      </c>
      <c r="Y38" s="19">
        <f t="shared" si="11"/>
        <v>36</v>
      </c>
      <c r="Z38" s="19">
        <f t="shared" si="3"/>
        <v>75</v>
      </c>
      <c r="AA38" s="16"/>
      <c r="AB38" s="58" t="s">
        <v>67</v>
      </c>
      <c r="AC38" s="59"/>
      <c r="AD38" s="19">
        <f>SUM(AD31:AD37)</f>
        <v>4155</v>
      </c>
      <c r="AE38" s="19">
        <f>SUM(AE31:AE37)</f>
        <v>5243</v>
      </c>
      <c r="AF38" s="19">
        <f>SUM(AF31:AF37)</f>
        <v>5564</v>
      </c>
      <c r="AG38" s="19">
        <f>SUM(AG31:AG37)</f>
        <v>10807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191</v>
      </c>
      <c r="H39" s="1">
        <v>1</v>
      </c>
      <c r="I39" s="1">
        <v>6</v>
      </c>
      <c r="J39" s="1">
        <v>198</v>
      </c>
      <c r="K39" s="1">
        <v>324</v>
      </c>
      <c r="L39" s="1">
        <v>2</v>
      </c>
      <c r="M39" s="1">
        <v>326</v>
      </c>
      <c r="N39" s="1">
        <v>315</v>
      </c>
      <c r="O39" s="1">
        <v>5</v>
      </c>
      <c r="P39" s="1">
        <v>320</v>
      </c>
      <c r="Q39" s="1">
        <v>639</v>
      </c>
      <c r="R39" s="1">
        <v>7</v>
      </c>
      <c r="S39" s="1">
        <v>646</v>
      </c>
      <c r="V39" s="44" t="s">
        <v>100</v>
      </c>
      <c r="W39" s="19">
        <f t="shared" si="9"/>
        <v>38</v>
      </c>
      <c r="X39" s="19">
        <f t="shared" si="10"/>
        <v>34</v>
      </c>
      <c r="Y39" s="19">
        <f t="shared" si="11"/>
        <v>36</v>
      </c>
      <c r="Z39" s="19">
        <f t="shared" si="3"/>
        <v>70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366</v>
      </c>
      <c r="H40" s="1">
        <v>4</v>
      </c>
      <c r="I40" s="1">
        <v>3</v>
      </c>
      <c r="J40" s="1">
        <v>373</v>
      </c>
      <c r="K40" s="1">
        <v>600</v>
      </c>
      <c r="L40" s="1">
        <v>3</v>
      </c>
      <c r="M40" s="1">
        <v>603</v>
      </c>
      <c r="N40" s="1">
        <v>617</v>
      </c>
      <c r="O40" s="1">
        <v>5</v>
      </c>
      <c r="P40" s="1">
        <v>622</v>
      </c>
      <c r="Q40" s="1">
        <v>1217</v>
      </c>
      <c r="R40" s="1">
        <v>8</v>
      </c>
      <c r="S40" s="1">
        <v>1225</v>
      </c>
      <c r="V40" s="44" t="s">
        <v>102</v>
      </c>
      <c r="W40" s="19">
        <f t="shared" si="9"/>
        <v>129</v>
      </c>
      <c r="X40" s="19">
        <f t="shared" si="10"/>
        <v>118</v>
      </c>
      <c r="Y40" s="19">
        <f t="shared" si="11"/>
        <v>137</v>
      </c>
      <c r="Z40" s="19">
        <f t="shared" si="3"/>
        <v>255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314</v>
      </c>
      <c r="H41" s="1">
        <v>1</v>
      </c>
      <c r="I41" s="1">
        <v>5</v>
      </c>
      <c r="J41" s="1">
        <v>320</v>
      </c>
      <c r="K41" s="1">
        <v>504</v>
      </c>
      <c r="L41" s="1">
        <v>2</v>
      </c>
      <c r="M41" s="1">
        <v>506</v>
      </c>
      <c r="N41" s="1">
        <v>526</v>
      </c>
      <c r="O41" s="1">
        <v>4</v>
      </c>
      <c r="P41" s="1">
        <v>530</v>
      </c>
      <c r="Q41" s="1">
        <v>1030</v>
      </c>
      <c r="R41" s="1">
        <v>6</v>
      </c>
      <c r="S41" s="1">
        <v>1036</v>
      </c>
      <c r="V41" s="44" t="s">
        <v>104</v>
      </c>
      <c r="W41" s="19">
        <f t="shared" si="9"/>
        <v>47</v>
      </c>
      <c r="X41" s="19">
        <f t="shared" si="10"/>
        <v>46</v>
      </c>
      <c r="Y41" s="19">
        <f t="shared" si="11"/>
        <v>52</v>
      </c>
      <c r="Z41" s="19">
        <f t="shared" si="3"/>
        <v>98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259</v>
      </c>
      <c r="H42" s="1">
        <v>5</v>
      </c>
      <c r="I42" s="1">
        <v>4</v>
      </c>
      <c r="J42" s="1">
        <v>268</v>
      </c>
      <c r="K42" s="1">
        <v>244</v>
      </c>
      <c r="L42" s="1">
        <v>4</v>
      </c>
      <c r="M42" s="1">
        <v>248</v>
      </c>
      <c r="N42" s="1">
        <v>300</v>
      </c>
      <c r="O42" s="1">
        <v>7</v>
      </c>
      <c r="P42" s="1">
        <v>307</v>
      </c>
      <c r="Q42" s="1">
        <v>544</v>
      </c>
      <c r="R42" s="1">
        <v>11</v>
      </c>
      <c r="S42" s="1">
        <v>555</v>
      </c>
      <c r="V42" s="44" t="s">
        <v>106</v>
      </c>
      <c r="W42" s="19">
        <f t="shared" si="9"/>
        <v>166</v>
      </c>
      <c r="X42" s="19">
        <f t="shared" si="10"/>
        <v>137</v>
      </c>
      <c r="Y42" s="19">
        <f t="shared" si="11"/>
        <v>149</v>
      </c>
      <c r="Z42" s="19">
        <f t="shared" si="3"/>
        <v>286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235</v>
      </c>
      <c r="H43" s="1">
        <v>0</v>
      </c>
      <c r="I43" s="1">
        <v>0</v>
      </c>
      <c r="J43" s="1">
        <v>235</v>
      </c>
      <c r="K43" s="1">
        <v>250</v>
      </c>
      <c r="L43" s="1">
        <v>0</v>
      </c>
      <c r="M43" s="1">
        <v>250</v>
      </c>
      <c r="N43" s="1">
        <v>260</v>
      </c>
      <c r="O43" s="1">
        <v>0</v>
      </c>
      <c r="P43" s="1">
        <v>260</v>
      </c>
      <c r="Q43" s="1">
        <v>510</v>
      </c>
      <c r="R43" s="1">
        <v>0</v>
      </c>
      <c r="S43" s="1">
        <v>510</v>
      </c>
      <c r="V43" s="44" t="s">
        <v>108</v>
      </c>
      <c r="W43" s="19">
        <f t="shared" si="9"/>
        <v>42</v>
      </c>
      <c r="X43" s="19">
        <f t="shared" si="10"/>
        <v>40</v>
      </c>
      <c r="Y43" s="19">
        <f t="shared" si="11"/>
        <v>48</v>
      </c>
      <c r="Z43" s="19">
        <f t="shared" si="3"/>
        <v>88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45</v>
      </c>
      <c r="H44" s="1">
        <v>0</v>
      </c>
      <c r="I44" s="1">
        <v>0</v>
      </c>
      <c r="J44" s="1">
        <v>45</v>
      </c>
      <c r="K44" s="1">
        <v>40</v>
      </c>
      <c r="L44" s="1">
        <v>0</v>
      </c>
      <c r="M44" s="1">
        <v>40</v>
      </c>
      <c r="N44" s="1">
        <v>43</v>
      </c>
      <c r="O44" s="1">
        <v>0</v>
      </c>
      <c r="P44" s="1">
        <v>43</v>
      </c>
      <c r="Q44" s="1">
        <v>83</v>
      </c>
      <c r="R44" s="1">
        <v>0</v>
      </c>
      <c r="S44" s="1">
        <v>83</v>
      </c>
      <c r="V44" s="44" t="s">
        <v>110</v>
      </c>
      <c r="W44" s="19">
        <f t="shared" si="9"/>
        <v>103</v>
      </c>
      <c r="X44" s="19">
        <f t="shared" si="10"/>
        <v>85</v>
      </c>
      <c r="Y44" s="19">
        <f t="shared" si="11"/>
        <v>103</v>
      </c>
      <c r="Z44" s="19">
        <f t="shared" si="3"/>
        <v>188</v>
      </c>
      <c r="AA44" s="16"/>
      <c r="AB44" s="29"/>
      <c r="AC44" s="48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81</v>
      </c>
      <c r="H45" s="1">
        <v>0</v>
      </c>
      <c r="I45" s="1">
        <v>0</v>
      </c>
      <c r="J45" s="1">
        <v>81</v>
      </c>
      <c r="K45" s="1">
        <v>88</v>
      </c>
      <c r="L45" s="1">
        <v>0</v>
      </c>
      <c r="M45" s="1">
        <v>88</v>
      </c>
      <c r="N45" s="1">
        <v>92</v>
      </c>
      <c r="O45" s="1">
        <v>0</v>
      </c>
      <c r="P45" s="1">
        <v>92</v>
      </c>
      <c r="Q45" s="1">
        <v>180</v>
      </c>
      <c r="R45" s="1">
        <v>0</v>
      </c>
      <c r="S45" s="1">
        <v>180</v>
      </c>
      <c r="V45" s="44" t="s">
        <v>111</v>
      </c>
      <c r="W45" s="19">
        <f t="shared" si="9"/>
        <v>15</v>
      </c>
      <c r="X45" s="19">
        <f t="shared" si="10"/>
        <v>12</v>
      </c>
      <c r="Y45" s="19">
        <f t="shared" si="11"/>
        <v>9</v>
      </c>
      <c r="Z45" s="19">
        <f t="shared" si="3"/>
        <v>21</v>
      </c>
      <c r="AA45" s="16"/>
      <c r="AB45" s="58" t="s">
        <v>112</v>
      </c>
      <c r="AC45" s="59"/>
      <c r="AD45" s="24">
        <f>VLOOKUP($A37,$A$2:$S$67,10,FALSE)</f>
        <v>452</v>
      </c>
      <c r="AE45" s="24">
        <f>VLOOKUP($A37,$A$2:$S$67,13,FALSE)</f>
        <v>521</v>
      </c>
      <c r="AF45" s="24">
        <f>VLOOKUP($A37,$A$2:$S$67,16,FALSE)</f>
        <v>576</v>
      </c>
      <c r="AG45" s="19">
        <f>AE45+AF45</f>
        <v>1097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66</v>
      </c>
      <c r="H46" s="1">
        <v>0</v>
      </c>
      <c r="I46" s="1">
        <v>0</v>
      </c>
      <c r="J46" s="1">
        <v>66</v>
      </c>
      <c r="K46" s="1">
        <v>67</v>
      </c>
      <c r="L46" s="1">
        <v>0</v>
      </c>
      <c r="M46" s="1">
        <v>67</v>
      </c>
      <c r="N46" s="1">
        <v>71</v>
      </c>
      <c r="O46" s="1">
        <v>0</v>
      </c>
      <c r="P46" s="1">
        <v>71</v>
      </c>
      <c r="Q46" s="1">
        <v>138</v>
      </c>
      <c r="R46" s="1">
        <v>0</v>
      </c>
      <c r="S46" s="1">
        <v>138</v>
      </c>
      <c r="V46" s="44" t="s">
        <v>113</v>
      </c>
      <c r="W46" s="19">
        <f t="shared" si="9"/>
        <v>113</v>
      </c>
      <c r="X46" s="19">
        <f t="shared" si="10"/>
        <v>124</v>
      </c>
      <c r="Y46" s="19">
        <f t="shared" si="11"/>
        <v>136</v>
      </c>
      <c r="Z46" s="19">
        <f t="shared" si="3"/>
        <v>260</v>
      </c>
      <c r="AA46" s="28"/>
      <c r="AB46" s="58" t="s">
        <v>114</v>
      </c>
      <c r="AC46" s="59"/>
      <c r="AD46" s="24">
        <f>VLOOKUP($A38,$A$2:$S$67,10,FALSE)</f>
        <v>423</v>
      </c>
      <c r="AE46" s="24">
        <f>VLOOKUP($A38,$A$2:$S$67,13,FALSE)</f>
        <v>606</v>
      </c>
      <c r="AF46" s="24">
        <f>VLOOKUP($A38,$A$2:$S$67,16,FALSE)</f>
        <v>636</v>
      </c>
      <c r="AG46" s="19">
        <f>AE46+AF46</f>
        <v>1242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47</v>
      </c>
      <c r="L47" s="1">
        <v>0</v>
      </c>
      <c r="M47" s="1">
        <v>47</v>
      </c>
      <c r="N47" s="1">
        <v>44</v>
      </c>
      <c r="O47" s="1">
        <v>0</v>
      </c>
      <c r="P47" s="1">
        <v>44</v>
      </c>
      <c r="Q47" s="1">
        <v>91</v>
      </c>
      <c r="R47" s="1">
        <v>0</v>
      </c>
      <c r="S47" s="1">
        <v>91</v>
      </c>
      <c r="V47" s="44" t="s">
        <v>115</v>
      </c>
      <c r="W47" s="19">
        <f t="shared" si="9"/>
        <v>60</v>
      </c>
      <c r="X47" s="19">
        <f t="shared" si="10"/>
        <v>55</v>
      </c>
      <c r="Y47" s="19">
        <f t="shared" si="11"/>
        <v>66</v>
      </c>
      <c r="Z47" s="19">
        <f t="shared" si="3"/>
        <v>121</v>
      </c>
      <c r="AA47" s="28"/>
      <c r="AB47" s="58" t="s">
        <v>116</v>
      </c>
      <c r="AC47" s="59"/>
      <c r="AD47" s="24">
        <f>VLOOKUP($A39,$A$2:$S$67,10,FALSE)</f>
        <v>198</v>
      </c>
      <c r="AE47" s="24">
        <f>VLOOKUP($A39,$A$2:$S$67,13,FALSE)</f>
        <v>326</v>
      </c>
      <c r="AF47" s="24">
        <f>VLOOKUP($A39,$A$2:$S$67,16,FALSE)</f>
        <v>320</v>
      </c>
      <c r="AG47" s="19">
        <f>AE47+AF47</f>
        <v>646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44" t="s">
        <v>117</v>
      </c>
      <c r="W48" s="19">
        <f t="shared" si="9"/>
        <v>378</v>
      </c>
      <c r="X48" s="19">
        <f t="shared" si="10"/>
        <v>397</v>
      </c>
      <c r="Y48" s="19">
        <f t="shared" si="11"/>
        <v>380</v>
      </c>
      <c r="Z48" s="19">
        <f t="shared" si="3"/>
        <v>777</v>
      </c>
      <c r="AA48" s="28"/>
      <c r="AB48" s="58" t="s">
        <v>118</v>
      </c>
      <c r="AC48" s="59"/>
      <c r="AD48" s="24">
        <f>VLOOKUP($A40,$A$2:$S$67,10,FALSE)</f>
        <v>373</v>
      </c>
      <c r="AE48" s="24">
        <f>VLOOKUP($A40,$A$2:$S$67,13,FALSE)</f>
        <v>603</v>
      </c>
      <c r="AF48" s="24">
        <f>VLOOKUP($A40,$A$2:$S$67,16,FALSE)</f>
        <v>622</v>
      </c>
      <c r="AG48" s="19">
        <f>AE48+AF48</f>
        <v>1225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43</v>
      </c>
      <c r="H49" s="1">
        <v>0</v>
      </c>
      <c r="I49" s="1">
        <v>0</v>
      </c>
      <c r="J49" s="1">
        <v>43</v>
      </c>
      <c r="K49" s="1">
        <v>50</v>
      </c>
      <c r="L49" s="1">
        <v>0</v>
      </c>
      <c r="M49" s="1">
        <v>50</v>
      </c>
      <c r="N49" s="1">
        <v>49</v>
      </c>
      <c r="O49" s="1">
        <v>0</v>
      </c>
      <c r="P49" s="1">
        <v>49</v>
      </c>
      <c r="Q49" s="1">
        <v>99</v>
      </c>
      <c r="R49" s="1">
        <v>0</v>
      </c>
      <c r="S49" s="1">
        <v>99</v>
      </c>
      <c r="V49" s="44" t="s">
        <v>119</v>
      </c>
      <c r="W49" s="19">
        <f t="shared" si="9"/>
        <v>18</v>
      </c>
      <c r="X49" s="19">
        <f t="shared" si="10"/>
        <v>14</v>
      </c>
      <c r="Y49" s="19">
        <f t="shared" si="11"/>
        <v>15</v>
      </c>
      <c r="Z49" s="19">
        <f t="shared" si="3"/>
        <v>29</v>
      </c>
      <c r="AA49" s="16"/>
      <c r="AB49" s="58" t="s">
        <v>103</v>
      </c>
      <c r="AC49" s="59"/>
      <c r="AD49" s="24">
        <f>VLOOKUP($A41,$A$2:$S$67,10,FALSE)</f>
        <v>320</v>
      </c>
      <c r="AE49" s="24">
        <f>VLOOKUP($A41,$A$2:$S$67,13,FALSE)</f>
        <v>506</v>
      </c>
      <c r="AF49" s="24">
        <f>VLOOKUP($A41,$A$2:$S$67,16,FALSE)</f>
        <v>530</v>
      </c>
      <c r="AG49" s="19">
        <f>AE49+AF49</f>
        <v>1036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21</v>
      </c>
      <c r="H50" s="1">
        <v>0</v>
      </c>
      <c r="I50" s="1">
        <v>0</v>
      </c>
      <c r="J50" s="1">
        <v>21</v>
      </c>
      <c r="K50" s="1">
        <v>23</v>
      </c>
      <c r="L50" s="1">
        <v>0</v>
      </c>
      <c r="M50" s="1">
        <v>23</v>
      </c>
      <c r="N50" s="1">
        <v>15</v>
      </c>
      <c r="O50" s="1">
        <v>0</v>
      </c>
      <c r="P50" s="1">
        <v>15</v>
      </c>
      <c r="Q50" s="1">
        <v>38</v>
      </c>
      <c r="R50" s="1">
        <v>0</v>
      </c>
      <c r="S50" s="1">
        <v>38</v>
      </c>
      <c r="V50" s="44" t="s">
        <v>120</v>
      </c>
      <c r="W50" s="19">
        <f t="shared" si="9"/>
        <v>36</v>
      </c>
      <c r="X50" s="19">
        <f t="shared" si="10"/>
        <v>34</v>
      </c>
      <c r="Y50" s="19">
        <f t="shared" si="11"/>
        <v>29</v>
      </c>
      <c r="Z50" s="19">
        <f t="shared" si="3"/>
        <v>63</v>
      </c>
      <c r="AA50" s="16"/>
      <c r="AB50" s="58" t="s">
        <v>67</v>
      </c>
      <c r="AC50" s="59"/>
      <c r="AD50" s="19">
        <f>SUM(AD45:AD49)</f>
        <v>1766</v>
      </c>
      <c r="AE50" s="19">
        <f>SUM(AE45:AE49)</f>
        <v>2562</v>
      </c>
      <c r="AF50" s="19">
        <f>SUM(AF45:AF49)</f>
        <v>2684</v>
      </c>
      <c r="AG50" s="19">
        <f>SUM(AG45:AG49)</f>
        <v>5246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113</v>
      </c>
      <c r="H51" s="1">
        <v>1</v>
      </c>
      <c r="I51" s="1">
        <v>0</v>
      </c>
      <c r="J51" s="1">
        <v>114</v>
      </c>
      <c r="K51" s="1">
        <v>112</v>
      </c>
      <c r="L51" s="1">
        <v>1</v>
      </c>
      <c r="M51" s="1">
        <v>113</v>
      </c>
      <c r="N51" s="1">
        <v>141</v>
      </c>
      <c r="O51" s="1">
        <v>0</v>
      </c>
      <c r="P51" s="1">
        <v>141</v>
      </c>
      <c r="Q51" s="1">
        <v>253</v>
      </c>
      <c r="R51" s="1">
        <v>1</v>
      </c>
      <c r="S51" s="1">
        <v>254</v>
      </c>
      <c r="V51" s="44" t="s">
        <v>121</v>
      </c>
      <c r="W51" s="19">
        <f t="shared" si="9"/>
        <v>16</v>
      </c>
      <c r="X51" s="19">
        <f t="shared" si="10"/>
        <v>16</v>
      </c>
      <c r="Y51" s="19">
        <f t="shared" si="11"/>
        <v>17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145</v>
      </c>
      <c r="H52" s="1">
        <v>11</v>
      </c>
      <c r="I52" s="1">
        <v>1</v>
      </c>
      <c r="J52" s="1">
        <v>157</v>
      </c>
      <c r="K52" s="1">
        <v>143</v>
      </c>
      <c r="L52" s="1">
        <v>1</v>
      </c>
      <c r="M52" s="1">
        <v>144</v>
      </c>
      <c r="N52" s="1">
        <v>151</v>
      </c>
      <c r="O52" s="1">
        <v>11</v>
      </c>
      <c r="P52" s="1">
        <v>162</v>
      </c>
      <c r="Q52" s="1">
        <v>294</v>
      </c>
      <c r="R52" s="1">
        <v>12</v>
      </c>
      <c r="S52" s="1">
        <v>306</v>
      </c>
      <c r="V52" s="44" t="s">
        <v>122</v>
      </c>
      <c r="W52" s="19">
        <f t="shared" si="9"/>
        <v>55</v>
      </c>
      <c r="X52" s="19">
        <f t="shared" si="10"/>
        <v>60</v>
      </c>
      <c r="Y52" s="19">
        <f t="shared" si="11"/>
        <v>60</v>
      </c>
      <c r="Z52" s="19">
        <f t="shared" si="3"/>
        <v>120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38</v>
      </c>
      <c r="H53" s="1">
        <v>0</v>
      </c>
      <c r="I53" s="1">
        <v>2</v>
      </c>
      <c r="J53" s="1">
        <v>40</v>
      </c>
      <c r="K53" s="1">
        <v>39</v>
      </c>
      <c r="L53" s="1">
        <v>0</v>
      </c>
      <c r="M53" s="1">
        <v>39</v>
      </c>
      <c r="N53" s="1">
        <v>34</v>
      </c>
      <c r="O53" s="1">
        <v>2</v>
      </c>
      <c r="P53" s="1">
        <v>36</v>
      </c>
      <c r="Q53" s="1">
        <v>73</v>
      </c>
      <c r="R53" s="1">
        <v>2</v>
      </c>
      <c r="S53" s="1">
        <v>75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34</v>
      </c>
      <c r="H54" s="1">
        <v>4</v>
      </c>
      <c r="I54" s="1">
        <v>0</v>
      </c>
      <c r="J54" s="1">
        <v>38</v>
      </c>
      <c r="K54" s="1">
        <v>30</v>
      </c>
      <c r="L54" s="1">
        <v>4</v>
      </c>
      <c r="M54" s="1">
        <v>34</v>
      </c>
      <c r="N54" s="1">
        <v>36</v>
      </c>
      <c r="O54" s="1">
        <v>0</v>
      </c>
      <c r="P54" s="1">
        <v>36</v>
      </c>
      <c r="Q54" s="1">
        <v>66</v>
      </c>
      <c r="R54" s="1">
        <v>4</v>
      </c>
      <c r="S54" s="1">
        <v>70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104</v>
      </c>
      <c r="H55" s="1">
        <v>25</v>
      </c>
      <c r="I55" s="1">
        <v>0</v>
      </c>
      <c r="J55" s="1">
        <v>129</v>
      </c>
      <c r="K55" s="1">
        <v>110</v>
      </c>
      <c r="L55" s="1">
        <v>8</v>
      </c>
      <c r="M55" s="1">
        <v>118</v>
      </c>
      <c r="N55" s="1">
        <v>120</v>
      </c>
      <c r="O55" s="1">
        <v>17</v>
      </c>
      <c r="P55" s="1">
        <v>137</v>
      </c>
      <c r="Q55" s="1">
        <v>230</v>
      </c>
      <c r="R55" s="1">
        <v>25</v>
      </c>
      <c r="S55" s="1">
        <v>255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47</v>
      </c>
      <c r="H56" s="1">
        <v>0</v>
      </c>
      <c r="I56" s="1">
        <v>0</v>
      </c>
      <c r="J56" s="1">
        <v>47</v>
      </c>
      <c r="K56" s="1">
        <v>46</v>
      </c>
      <c r="L56" s="1">
        <v>0</v>
      </c>
      <c r="M56" s="1">
        <v>46</v>
      </c>
      <c r="N56" s="1">
        <v>52</v>
      </c>
      <c r="O56" s="1">
        <v>0</v>
      </c>
      <c r="P56" s="1">
        <v>52</v>
      </c>
      <c r="Q56" s="1">
        <v>98</v>
      </c>
      <c r="R56" s="1">
        <v>0</v>
      </c>
      <c r="S56" s="1">
        <v>98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154</v>
      </c>
      <c r="H57" s="1">
        <v>11</v>
      </c>
      <c r="I57" s="1">
        <v>1</v>
      </c>
      <c r="J57" s="1">
        <v>166</v>
      </c>
      <c r="K57" s="1">
        <v>137</v>
      </c>
      <c r="L57" s="1">
        <v>0</v>
      </c>
      <c r="M57" s="1">
        <v>137</v>
      </c>
      <c r="N57" s="1">
        <v>136</v>
      </c>
      <c r="O57" s="1">
        <v>13</v>
      </c>
      <c r="P57" s="1">
        <v>149</v>
      </c>
      <c r="Q57" s="1">
        <v>273</v>
      </c>
      <c r="R57" s="1">
        <v>13</v>
      </c>
      <c r="S57" s="1">
        <v>286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42</v>
      </c>
      <c r="H58" s="1">
        <v>0</v>
      </c>
      <c r="I58" s="1">
        <v>0</v>
      </c>
      <c r="J58" s="1">
        <v>42</v>
      </c>
      <c r="K58" s="1">
        <v>40</v>
      </c>
      <c r="L58" s="1">
        <v>0</v>
      </c>
      <c r="M58" s="1">
        <v>40</v>
      </c>
      <c r="N58" s="1">
        <v>48</v>
      </c>
      <c r="O58" s="1">
        <v>0</v>
      </c>
      <c r="P58" s="1">
        <v>48</v>
      </c>
      <c r="Q58" s="1">
        <v>88</v>
      </c>
      <c r="R58" s="1">
        <v>0</v>
      </c>
      <c r="S58" s="1">
        <v>88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102</v>
      </c>
      <c r="H59" s="1">
        <v>0</v>
      </c>
      <c r="I59" s="1">
        <v>1</v>
      </c>
      <c r="J59" s="1">
        <v>103</v>
      </c>
      <c r="K59" s="1">
        <v>84</v>
      </c>
      <c r="L59" s="1">
        <v>1</v>
      </c>
      <c r="M59" s="1">
        <v>85</v>
      </c>
      <c r="N59" s="1">
        <v>103</v>
      </c>
      <c r="O59" s="1">
        <v>0</v>
      </c>
      <c r="P59" s="1">
        <v>103</v>
      </c>
      <c r="Q59" s="1">
        <v>187</v>
      </c>
      <c r="R59" s="1">
        <v>1</v>
      </c>
      <c r="S59" s="1">
        <v>188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13</v>
      </c>
      <c r="H60" s="1">
        <v>2</v>
      </c>
      <c r="I60" s="1">
        <v>0</v>
      </c>
      <c r="J60" s="1">
        <v>15</v>
      </c>
      <c r="K60" s="1">
        <v>10</v>
      </c>
      <c r="L60" s="1">
        <v>2</v>
      </c>
      <c r="M60" s="1">
        <v>12</v>
      </c>
      <c r="N60" s="1">
        <v>9</v>
      </c>
      <c r="O60" s="1">
        <v>0</v>
      </c>
      <c r="P60" s="1">
        <v>9</v>
      </c>
      <c r="Q60" s="1">
        <v>19</v>
      </c>
      <c r="R60" s="1">
        <v>2</v>
      </c>
      <c r="S60" s="1">
        <v>21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111</v>
      </c>
      <c r="H61" s="1">
        <v>1</v>
      </c>
      <c r="I61" s="1">
        <v>1</v>
      </c>
      <c r="J61" s="1">
        <v>113</v>
      </c>
      <c r="K61" s="1">
        <v>122</v>
      </c>
      <c r="L61" s="1">
        <v>2</v>
      </c>
      <c r="M61" s="1">
        <v>124</v>
      </c>
      <c r="N61" s="1">
        <v>136</v>
      </c>
      <c r="O61" s="1">
        <v>0</v>
      </c>
      <c r="P61" s="1">
        <v>136</v>
      </c>
      <c r="Q61" s="1">
        <v>258</v>
      </c>
      <c r="R61" s="1">
        <v>2</v>
      </c>
      <c r="S61" s="1">
        <v>260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58</v>
      </c>
      <c r="H62" s="1">
        <v>1</v>
      </c>
      <c r="I62" s="1">
        <v>1</v>
      </c>
      <c r="J62" s="1">
        <v>60</v>
      </c>
      <c r="K62" s="1">
        <v>55</v>
      </c>
      <c r="L62" s="1">
        <v>0</v>
      </c>
      <c r="M62" s="1">
        <v>55</v>
      </c>
      <c r="N62" s="1">
        <v>64</v>
      </c>
      <c r="O62" s="1">
        <v>2</v>
      </c>
      <c r="P62" s="1">
        <v>66</v>
      </c>
      <c r="Q62" s="1">
        <v>119</v>
      </c>
      <c r="R62" s="1">
        <v>2</v>
      </c>
      <c r="S62" s="1">
        <v>121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371</v>
      </c>
      <c r="H63" s="1">
        <v>4</v>
      </c>
      <c r="I63" s="1">
        <v>3</v>
      </c>
      <c r="J63" s="1">
        <v>378</v>
      </c>
      <c r="K63" s="1">
        <v>390</v>
      </c>
      <c r="L63" s="1">
        <v>7</v>
      </c>
      <c r="M63" s="1">
        <v>397</v>
      </c>
      <c r="N63" s="1">
        <v>380</v>
      </c>
      <c r="O63" s="1">
        <v>0</v>
      </c>
      <c r="P63" s="1">
        <v>380</v>
      </c>
      <c r="Q63" s="1">
        <v>770</v>
      </c>
      <c r="R63" s="1">
        <v>7</v>
      </c>
      <c r="S63" s="1">
        <v>777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18</v>
      </c>
      <c r="H64" s="1">
        <v>0</v>
      </c>
      <c r="I64" s="1">
        <v>0</v>
      </c>
      <c r="J64" s="1">
        <v>18</v>
      </c>
      <c r="K64" s="1">
        <v>14</v>
      </c>
      <c r="L64" s="1">
        <v>0</v>
      </c>
      <c r="M64" s="1">
        <v>14</v>
      </c>
      <c r="N64" s="1">
        <v>15</v>
      </c>
      <c r="O64" s="1">
        <v>0</v>
      </c>
      <c r="P64" s="1">
        <v>15</v>
      </c>
      <c r="Q64" s="1">
        <v>29</v>
      </c>
      <c r="R64" s="1">
        <v>0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36</v>
      </c>
      <c r="H65" s="1">
        <v>0</v>
      </c>
      <c r="I65" s="1">
        <v>0</v>
      </c>
      <c r="J65" s="1">
        <v>36</v>
      </c>
      <c r="K65" s="1">
        <v>34</v>
      </c>
      <c r="L65" s="1">
        <v>0</v>
      </c>
      <c r="M65" s="1">
        <v>34</v>
      </c>
      <c r="N65" s="1">
        <v>29</v>
      </c>
      <c r="O65" s="1">
        <v>0</v>
      </c>
      <c r="P65" s="1">
        <v>29</v>
      </c>
      <c r="Q65" s="1">
        <v>63</v>
      </c>
      <c r="R65" s="1">
        <v>0</v>
      </c>
      <c r="S65" s="1">
        <v>63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16</v>
      </c>
      <c r="H66" s="1">
        <v>0</v>
      </c>
      <c r="I66" s="1">
        <v>0</v>
      </c>
      <c r="J66" s="1">
        <v>16</v>
      </c>
      <c r="K66" s="1">
        <v>16</v>
      </c>
      <c r="L66" s="1">
        <v>0</v>
      </c>
      <c r="M66" s="1">
        <v>16</v>
      </c>
      <c r="N66" s="1">
        <v>17</v>
      </c>
      <c r="O66" s="1">
        <v>0</v>
      </c>
      <c r="P66" s="1">
        <v>17</v>
      </c>
      <c r="Q66" s="1">
        <v>33</v>
      </c>
      <c r="R66" s="1">
        <v>0</v>
      </c>
      <c r="S66" s="1">
        <v>33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55</v>
      </c>
      <c r="H67" s="1">
        <v>0</v>
      </c>
      <c r="I67" s="1">
        <v>0</v>
      </c>
      <c r="J67" s="1">
        <v>55</v>
      </c>
      <c r="K67" s="1">
        <v>60</v>
      </c>
      <c r="L67" s="1">
        <v>0</v>
      </c>
      <c r="M67" s="1">
        <v>60</v>
      </c>
      <c r="N67" s="1">
        <v>60</v>
      </c>
      <c r="O67" s="1">
        <v>0</v>
      </c>
      <c r="P67" s="1">
        <v>60</v>
      </c>
      <c r="Q67" s="1">
        <v>120</v>
      </c>
      <c r="R67" s="1">
        <v>0</v>
      </c>
      <c r="S67" s="1">
        <v>120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7:AC7"/>
    <mergeCell ref="AB8:AB11"/>
    <mergeCell ref="AB13:AC13"/>
    <mergeCell ref="V1:AC1"/>
    <mergeCell ref="AB3:AC3"/>
    <mergeCell ref="AB4:AC4"/>
    <mergeCell ref="AB5:AC5"/>
    <mergeCell ref="AB6:AC6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3"/>
  <pageMargins left="0.7" right="0.7" top="0.75" bottom="0.75" header="0.3" footer="0.3"/>
  <pageSetup paperSize="9" scale="8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23E5B-EBBB-4939-AC11-5425C7E11422}">
  <sheetPr>
    <pageSetUpPr fitToPage="1"/>
  </sheetPr>
  <dimension ref="A1:AN68"/>
  <sheetViews>
    <sheetView topLeftCell="V1" zoomScale="85" zoomScaleNormal="85" workbookViewId="0">
      <selection activeCell="V1" sqref="V1:AC1"/>
    </sheetView>
  </sheetViews>
  <sheetFormatPr defaultRowHeight="13.5" x14ac:dyDescent="0.15"/>
  <cols>
    <col min="1" max="11" width="9" style="1" hidden="1" customWidth="1"/>
    <col min="12" max="12" width="7.875" style="1" hidden="1" customWidth="1"/>
    <col min="13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69" t="s">
        <v>134</v>
      </c>
      <c r="W1" s="70"/>
      <c r="X1" s="70"/>
      <c r="Y1" s="70"/>
      <c r="Z1" s="70"/>
      <c r="AA1" s="70"/>
      <c r="AB1" s="70"/>
      <c r="AC1" s="7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123</v>
      </c>
      <c r="H2" s="1">
        <v>4</v>
      </c>
      <c r="I2" s="1">
        <v>0</v>
      </c>
      <c r="J2" s="1">
        <v>127</v>
      </c>
      <c r="K2" s="1">
        <v>136</v>
      </c>
      <c r="L2" s="1">
        <v>5</v>
      </c>
      <c r="M2" s="1">
        <v>141</v>
      </c>
      <c r="N2" s="1">
        <v>162</v>
      </c>
      <c r="O2" s="1">
        <v>1</v>
      </c>
      <c r="P2" s="1">
        <v>163</v>
      </c>
      <c r="Q2" s="1">
        <v>298</v>
      </c>
      <c r="R2" s="1">
        <v>6</v>
      </c>
      <c r="S2" s="1">
        <v>304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27</v>
      </c>
      <c r="H3" s="1">
        <v>0</v>
      </c>
      <c r="I3" s="1">
        <v>0</v>
      </c>
      <c r="J3" s="1">
        <v>27</v>
      </c>
      <c r="K3" s="1">
        <v>33</v>
      </c>
      <c r="L3" s="1">
        <v>0</v>
      </c>
      <c r="M3" s="1">
        <v>33</v>
      </c>
      <c r="N3" s="1">
        <v>42</v>
      </c>
      <c r="O3" s="1">
        <v>0</v>
      </c>
      <c r="P3" s="1">
        <v>42</v>
      </c>
      <c r="Q3" s="1">
        <v>75</v>
      </c>
      <c r="R3" s="1">
        <v>0</v>
      </c>
      <c r="S3" s="1">
        <v>75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71" t="s">
        <v>26</v>
      </c>
      <c r="AC3" s="7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24</v>
      </c>
      <c r="L4" s="1">
        <v>0</v>
      </c>
      <c r="M4" s="1">
        <v>24</v>
      </c>
      <c r="N4" s="1">
        <v>20</v>
      </c>
      <c r="O4" s="1">
        <v>1</v>
      </c>
      <c r="P4" s="1">
        <v>21</v>
      </c>
      <c r="Q4" s="1">
        <v>44</v>
      </c>
      <c r="R4" s="1">
        <v>1</v>
      </c>
      <c r="S4" s="1">
        <v>45</v>
      </c>
      <c r="V4" s="44" t="s">
        <v>19</v>
      </c>
      <c r="W4" s="19">
        <f t="shared" ref="W4:W21" si="0">VLOOKUP($A2,$A$2:$S$67,10,FALSE)</f>
        <v>127</v>
      </c>
      <c r="X4" s="19">
        <f t="shared" ref="X4:X21" si="1">VLOOKUP($A2,$A$2:$S$67,13,FALSE)</f>
        <v>141</v>
      </c>
      <c r="Y4" s="19">
        <f t="shared" ref="Y4:Y21" si="2">VLOOKUP($A2,$A$2:$S$67,16,FALSE)</f>
        <v>163</v>
      </c>
      <c r="Z4" s="19">
        <f t="shared" ref="Z4:Z52" si="3">Y4+X4</f>
        <v>304</v>
      </c>
      <c r="AA4" s="16"/>
      <c r="AB4" s="73" t="s">
        <v>29</v>
      </c>
      <c r="AC4" s="61"/>
      <c r="AD4" s="4" t="s">
        <v>41</v>
      </c>
      <c r="AE4" s="19">
        <f>SUM(K2:K67)</f>
        <v>14052</v>
      </c>
      <c r="AF4" s="19">
        <f>SUM(N2:N67)</f>
        <v>15358</v>
      </c>
      <c r="AG4" s="20">
        <f>AE4+AF4</f>
        <v>29410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60</v>
      </c>
      <c r="H5" s="1">
        <v>0</v>
      </c>
      <c r="I5" s="1">
        <v>1</v>
      </c>
      <c r="J5" s="1">
        <v>61</v>
      </c>
      <c r="K5" s="1">
        <v>50</v>
      </c>
      <c r="L5" s="1">
        <v>0</v>
      </c>
      <c r="M5" s="1">
        <v>50</v>
      </c>
      <c r="N5" s="1">
        <v>65</v>
      </c>
      <c r="O5" s="1">
        <v>1</v>
      </c>
      <c r="P5" s="1">
        <v>66</v>
      </c>
      <c r="Q5" s="1">
        <v>115</v>
      </c>
      <c r="R5" s="1">
        <v>1</v>
      </c>
      <c r="S5" s="1">
        <v>116</v>
      </c>
      <c r="V5" s="44" t="s">
        <v>20</v>
      </c>
      <c r="W5" s="19">
        <f t="shared" si="0"/>
        <v>27</v>
      </c>
      <c r="X5" s="19">
        <f t="shared" si="1"/>
        <v>33</v>
      </c>
      <c r="Y5" s="19">
        <f t="shared" si="2"/>
        <v>42</v>
      </c>
      <c r="Z5" s="19">
        <f t="shared" si="3"/>
        <v>75</v>
      </c>
      <c r="AA5" s="16"/>
      <c r="AB5" s="73" t="s">
        <v>31</v>
      </c>
      <c r="AC5" s="61"/>
      <c r="AD5" s="4" t="s">
        <v>41</v>
      </c>
      <c r="AE5" s="19">
        <f>SUM(L2:L67)</f>
        <v>92</v>
      </c>
      <c r="AF5" s="19">
        <f>SUM(O2:O67)</f>
        <v>124</v>
      </c>
      <c r="AG5" s="20">
        <f>AE5+AF5</f>
        <v>216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33</v>
      </c>
      <c r="L6" s="1">
        <v>0</v>
      </c>
      <c r="M6" s="1">
        <v>33</v>
      </c>
      <c r="N6" s="1">
        <v>37</v>
      </c>
      <c r="O6" s="1">
        <v>0</v>
      </c>
      <c r="P6" s="1">
        <v>37</v>
      </c>
      <c r="Q6" s="1">
        <v>70</v>
      </c>
      <c r="R6" s="1">
        <v>0</v>
      </c>
      <c r="S6" s="1">
        <v>70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21</v>
      </c>
      <c r="Z6" s="19">
        <f t="shared" si="3"/>
        <v>45</v>
      </c>
      <c r="AA6" s="16"/>
      <c r="AB6" s="74" t="s">
        <v>33</v>
      </c>
      <c r="AC6" s="75"/>
      <c r="AD6" s="21">
        <f>SUM(J2:J67)</f>
        <v>12556</v>
      </c>
      <c r="AE6" s="21">
        <f>SUM(AE4:AE5)</f>
        <v>14144</v>
      </c>
      <c r="AF6" s="19">
        <f>SUM(AF4:AF5)</f>
        <v>15482</v>
      </c>
      <c r="AG6" s="22">
        <f>SUM(AG4:AG5)</f>
        <v>29626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68</v>
      </c>
      <c r="H7" s="1">
        <v>0</v>
      </c>
      <c r="I7" s="1">
        <v>0</v>
      </c>
      <c r="J7" s="1">
        <v>68</v>
      </c>
      <c r="K7" s="1">
        <v>73</v>
      </c>
      <c r="L7" s="1">
        <v>0</v>
      </c>
      <c r="M7" s="1">
        <v>73</v>
      </c>
      <c r="N7" s="1">
        <v>80</v>
      </c>
      <c r="O7" s="1">
        <v>0</v>
      </c>
      <c r="P7" s="1">
        <v>80</v>
      </c>
      <c r="Q7" s="1">
        <v>153</v>
      </c>
      <c r="R7" s="1">
        <v>0</v>
      </c>
      <c r="S7" s="1">
        <v>153</v>
      </c>
      <c r="V7" s="44" t="s">
        <v>30</v>
      </c>
      <c r="W7" s="19">
        <f t="shared" si="0"/>
        <v>61</v>
      </c>
      <c r="X7" s="19">
        <f t="shared" si="1"/>
        <v>50</v>
      </c>
      <c r="Y7" s="19">
        <f t="shared" si="2"/>
        <v>66</v>
      </c>
      <c r="Z7" s="19">
        <f t="shared" si="3"/>
        <v>116</v>
      </c>
      <c r="AA7" s="16"/>
      <c r="AB7" s="64" t="s">
        <v>35</v>
      </c>
      <c r="AC7" s="65"/>
      <c r="AD7" s="23">
        <f>AD8-AD10-AD11</f>
        <v>9</v>
      </c>
      <c r="AE7" s="23">
        <f>AE8+AE9-AE10-AE11</f>
        <v>-6</v>
      </c>
      <c r="AF7" s="23">
        <f>AF8+AF9-AF10-AF11</f>
        <v>-3</v>
      </c>
      <c r="AG7" s="23">
        <f>AG8+AG9-AG10-AG11</f>
        <v>-9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37</v>
      </c>
      <c r="L8" s="1">
        <v>0</v>
      </c>
      <c r="M8" s="1">
        <v>37</v>
      </c>
      <c r="N8" s="1">
        <v>38</v>
      </c>
      <c r="O8" s="1">
        <v>0</v>
      </c>
      <c r="P8" s="1">
        <v>38</v>
      </c>
      <c r="Q8" s="1">
        <v>75</v>
      </c>
      <c r="R8" s="1">
        <v>0</v>
      </c>
      <c r="S8" s="1">
        <v>75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37</v>
      </c>
      <c r="Z8" s="19">
        <f t="shared" si="3"/>
        <v>70</v>
      </c>
      <c r="AA8" s="16"/>
      <c r="AB8" s="66" t="s">
        <v>37</v>
      </c>
      <c r="AC8" s="8" t="s">
        <v>38</v>
      </c>
      <c r="AD8" s="5">
        <v>45</v>
      </c>
      <c r="AE8" s="5">
        <v>35</v>
      </c>
      <c r="AF8" s="5">
        <v>44</v>
      </c>
      <c r="AG8" s="5">
        <f t="shared" ref="AG8:AG11" si="4">SUM(AE8:AF8)</f>
        <v>79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50</v>
      </c>
      <c r="H9" s="1">
        <v>1</v>
      </c>
      <c r="I9" s="1">
        <v>1</v>
      </c>
      <c r="J9" s="1">
        <v>52</v>
      </c>
      <c r="K9" s="1">
        <v>51</v>
      </c>
      <c r="L9" s="1">
        <v>1</v>
      </c>
      <c r="M9" s="1">
        <v>52</v>
      </c>
      <c r="N9" s="1">
        <v>46</v>
      </c>
      <c r="O9" s="1">
        <v>1</v>
      </c>
      <c r="P9" s="1">
        <v>47</v>
      </c>
      <c r="Q9" s="1">
        <v>97</v>
      </c>
      <c r="R9" s="1">
        <v>2</v>
      </c>
      <c r="S9" s="1">
        <v>99</v>
      </c>
      <c r="V9" s="44" t="s">
        <v>34</v>
      </c>
      <c r="W9" s="19">
        <f t="shared" si="0"/>
        <v>68</v>
      </c>
      <c r="X9" s="19">
        <f t="shared" si="1"/>
        <v>73</v>
      </c>
      <c r="Y9" s="19">
        <f t="shared" si="2"/>
        <v>80</v>
      </c>
      <c r="Z9" s="19">
        <f t="shared" si="3"/>
        <v>153</v>
      </c>
      <c r="AA9" s="16"/>
      <c r="AB9" s="67"/>
      <c r="AC9" s="6" t="s">
        <v>40</v>
      </c>
      <c r="AD9" s="6" t="s">
        <v>41</v>
      </c>
      <c r="AE9" s="7">
        <v>4</v>
      </c>
      <c r="AF9" s="7">
        <v>3</v>
      </c>
      <c r="AG9" s="7">
        <f t="shared" si="4"/>
        <v>7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120</v>
      </c>
      <c r="H10" s="1">
        <v>0</v>
      </c>
      <c r="I10" s="1">
        <v>1</v>
      </c>
      <c r="J10" s="1">
        <v>121</v>
      </c>
      <c r="K10" s="1">
        <v>125</v>
      </c>
      <c r="L10" s="1">
        <v>0</v>
      </c>
      <c r="M10" s="1">
        <v>125</v>
      </c>
      <c r="N10" s="1">
        <v>136</v>
      </c>
      <c r="O10" s="1">
        <v>1</v>
      </c>
      <c r="P10" s="1">
        <v>137</v>
      </c>
      <c r="Q10" s="1">
        <v>261</v>
      </c>
      <c r="R10" s="1">
        <v>1</v>
      </c>
      <c r="S10" s="1">
        <v>262</v>
      </c>
      <c r="V10" s="44" t="s">
        <v>36</v>
      </c>
      <c r="W10" s="19">
        <f t="shared" si="0"/>
        <v>38</v>
      </c>
      <c r="X10" s="19">
        <f t="shared" si="1"/>
        <v>37</v>
      </c>
      <c r="Y10" s="19">
        <f t="shared" si="2"/>
        <v>38</v>
      </c>
      <c r="Z10" s="19">
        <f t="shared" si="3"/>
        <v>75</v>
      </c>
      <c r="AA10" s="16"/>
      <c r="AB10" s="67"/>
      <c r="AC10" s="8" t="s">
        <v>43</v>
      </c>
      <c r="AD10" s="5">
        <v>27</v>
      </c>
      <c r="AE10" s="5">
        <v>34</v>
      </c>
      <c r="AF10" s="5">
        <v>38</v>
      </c>
      <c r="AG10" s="5">
        <f>SUM(AE10:AF10)</f>
        <v>72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97</v>
      </c>
      <c r="H11" s="1">
        <v>3</v>
      </c>
      <c r="I11" s="1">
        <v>0</v>
      </c>
      <c r="J11" s="1">
        <v>100</v>
      </c>
      <c r="K11" s="1">
        <v>92</v>
      </c>
      <c r="L11" s="1">
        <v>2</v>
      </c>
      <c r="M11" s="1">
        <v>94</v>
      </c>
      <c r="N11" s="1">
        <v>94</v>
      </c>
      <c r="O11" s="1">
        <v>1</v>
      </c>
      <c r="P11" s="1">
        <v>95</v>
      </c>
      <c r="Q11" s="1">
        <v>186</v>
      </c>
      <c r="R11" s="1">
        <v>3</v>
      </c>
      <c r="S11" s="1">
        <v>189</v>
      </c>
      <c r="V11" s="44" t="s">
        <v>39</v>
      </c>
      <c r="W11" s="19">
        <f t="shared" si="0"/>
        <v>52</v>
      </c>
      <c r="X11" s="19">
        <f t="shared" si="1"/>
        <v>52</v>
      </c>
      <c r="Y11" s="19">
        <f t="shared" si="2"/>
        <v>47</v>
      </c>
      <c r="Z11" s="19">
        <f t="shared" si="3"/>
        <v>99</v>
      </c>
      <c r="AA11" s="16"/>
      <c r="AB11" s="68"/>
      <c r="AC11" s="9" t="s">
        <v>45</v>
      </c>
      <c r="AD11" s="3">
        <v>9</v>
      </c>
      <c r="AE11" s="3">
        <v>11</v>
      </c>
      <c r="AF11" s="3">
        <v>12</v>
      </c>
      <c r="AG11" s="5">
        <f t="shared" si="4"/>
        <v>23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50</v>
      </c>
      <c r="H12" s="1">
        <v>0</v>
      </c>
      <c r="I12" s="1">
        <v>0</v>
      </c>
      <c r="J12" s="1">
        <v>50</v>
      </c>
      <c r="K12" s="1">
        <v>56</v>
      </c>
      <c r="L12" s="1">
        <v>0</v>
      </c>
      <c r="M12" s="1">
        <v>56</v>
      </c>
      <c r="N12" s="1">
        <v>61</v>
      </c>
      <c r="O12" s="1">
        <v>0</v>
      </c>
      <c r="P12" s="1">
        <v>61</v>
      </c>
      <c r="Q12" s="1">
        <v>117</v>
      </c>
      <c r="R12" s="1">
        <v>0</v>
      </c>
      <c r="S12" s="1">
        <v>117</v>
      </c>
      <c r="V12" s="44" t="s">
        <v>42</v>
      </c>
      <c r="W12" s="19">
        <f t="shared" si="0"/>
        <v>121</v>
      </c>
      <c r="X12" s="19">
        <f t="shared" si="1"/>
        <v>125</v>
      </c>
      <c r="Y12" s="19">
        <f t="shared" si="2"/>
        <v>137</v>
      </c>
      <c r="Z12" s="19">
        <f t="shared" si="3"/>
        <v>262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103</v>
      </c>
      <c r="H13" s="1">
        <v>1</v>
      </c>
      <c r="I13" s="1">
        <v>1</v>
      </c>
      <c r="J13" s="1">
        <v>105</v>
      </c>
      <c r="K13" s="1">
        <v>115</v>
      </c>
      <c r="L13" s="1">
        <v>2</v>
      </c>
      <c r="M13" s="1">
        <v>117</v>
      </c>
      <c r="N13" s="1">
        <v>119</v>
      </c>
      <c r="O13" s="1">
        <v>2</v>
      </c>
      <c r="P13" s="1">
        <v>121</v>
      </c>
      <c r="Q13" s="1">
        <v>234</v>
      </c>
      <c r="R13" s="1">
        <v>4</v>
      </c>
      <c r="S13" s="1">
        <v>238</v>
      </c>
      <c r="V13" s="44" t="s">
        <v>44</v>
      </c>
      <c r="W13" s="19">
        <f t="shared" si="0"/>
        <v>100</v>
      </c>
      <c r="X13" s="19">
        <f t="shared" si="1"/>
        <v>94</v>
      </c>
      <c r="Y13" s="19">
        <f t="shared" si="2"/>
        <v>95</v>
      </c>
      <c r="Z13" s="19">
        <f t="shared" si="3"/>
        <v>189</v>
      </c>
      <c r="AA13" s="28"/>
      <c r="AB13" s="58" t="s">
        <v>125</v>
      </c>
      <c r="AC13" s="61"/>
      <c r="AD13" s="58"/>
      <c r="AE13" s="60"/>
      <c r="AF13" s="60"/>
      <c r="AG13" s="6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13</v>
      </c>
      <c r="H14" s="1">
        <v>0</v>
      </c>
      <c r="I14" s="1">
        <v>0</v>
      </c>
      <c r="J14" s="1">
        <v>13</v>
      </c>
      <c r="K14" s="1">
        <v>11</v>
      </c>
      <c r="L14" s="1">
        <v>0</v>
      </c>
      <c r="M14" s="1">
        <v>11</v>
      </c>
      <c r="N14" s="1">
        <v>15</v>
      </c>
      <c r="O14" s="1">
        <v>0</v>
      </c>
      <c r="P14" s="1">
        <v>15</v>
      </c>
      <c r="Q14" s="1">
        <v>26</v>
      </c>
      <c r="R14" s="1">
        <v>0</v>
      </c>
      <c r="S14" s="1">
        <v>26</v>
      </c>
      <c r="V14" s="44" t="s">
        <v>46</v>
      </c>
      <c r="W14" s="19">
        <f t="shared" si="0"/>
        <v>50</v>
      </c>
      <c r="X14" s="19">
        <f t="shared" si="1"/>
        <v>56</v>
      </c>
      <c r="Y14" s="19">
        <f t="shared" si="2"/>
        <v>61</v>
      </c>
      <c r="Z14" s="19">
        <f t="shared" si="3"/>
        <v>117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35</v>
      </c>
      <c r="H15" s="1">
        <v>0</v>
      </c>
      <c r="I15" s="1">
        <v>0</v>
      </c>
      <c r="J15" s="1">
        <v>35</v>
      </c>
      <c r="K15" s="1">
        <v>31</v>
      </c>
      <c r="L15" s="1">
        <v>0</v>
      </c>
      <c r="M15" s="1">
        <v>31</v>
      </c>
      <c r="N15" s="1">
        <v>40</v>
      </c>
      <c r="O15" s="1">
        <v>0</v>
      </c>
      <c r="P15" s="1">
        <v>40</v>
      </c>
      <c r="Q15" s="1">
        <v>71</v>
      </c>
      <c r="R15" s="1">
        <v>0</v>
      </c>
      <c r="S15" s="1">
        <v>71</v>
      </c>
      <c r="V15" s="44" t="s">
        <v>47</v>
      </c>
      <c r="W15" s="19">
        <f t="shared" si="0"/>
        <v>105</v>
      </c>
      <c r="X15" s="19">
        <f t="shared" si="1"/>
        <v>117</v>
      </c>
      <c r="Y15" s="19">
        <f t="shared" si="2"/>
        <v>121</v>
      </c>
      <c r="Z15" s="19">
        <f t="shared" si="3"/>
        <v>238</v>
      </c>
      <c r="AA15" s="28"/>
      <c r="AB15" s="62" t="s">
        <v>60</v>
      </c>
      <c r="AC15" s="63"/>
      <c r="AD15" s="31">
        <f>VLOOKUP($A22,$A$2:$S$67,10,FALSE)+AD16</f>
        <v>806</v>
      </c>
      <c r="AE15" s="31">
        <f>VLOOKUP($A22,$A$2:$S$67,13,FALSE)+AE16</f>
        <v>837</v>
      </c>
      <c r="AF15" s="31">
        <f>VLOOKUP($A22,$A$2:$S$67,16,FALSE)+AF16</f>
        <v>951</v>
      </c>
      <c r="AG15" s="31">
        <f t="shared" ref="AG15:AG23" si="5">AE15+AF15</f>
        <v>1788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27</v>
      </c>
      <c r="L16" s="1">
        <v>0</v>
      </c>
      <c r="M16" s="1">
        <v>27</v>
      </c>
      <c r="N16" s="1">
        <v>34</v>
      </c>
      <c r="O16" s="1">
        <v>0</v>
      </c>
      <c r="P16" s="1">
        <v>34</v>
      </c>
      <c r="Q16" s="1">
        <v>61</v>
      </c>
      <c r="R16" s="1">
        <v>0</v>
      </c>
      <c r="S16" s="1">
        <v>61</v>
      </c>
      <c r="V16" s="44" t="s">
        <v>48</v>
      </c>
      <c r="W16" s="19">
        <f t="shared" si="0"/>
        <v>13</v>
      </c>
      <c r="X16" s="19">
        <f t="shared" si="1"/>
        <v>11</v>
      </c>
      <c r="Y16" s="19">
        <f t="shared" si="2"/>
        <v>15</v>
      </c>
      <c r="Z16" s="19">
        <f t="shared" si="3"/>
        <v>26</v>
      </c>
      <c r="AA16" s="28"/>
      <c r="AB16" s="32" t="s">
        <v>126</v>
      </c>
      <c r="AC16" s="33" t="s">
        <v>127</v>
      </c>
      <c r="AD16" s="34">
        <f>VLOOKUP($A36,$A$2:$S$67,10,FALSE)</f>
        <v>661</v>
      </c>
      <c r="AE16" s="34">
        <f>VLOOKUP($A36,$A$2:$S$67,13,FALSE)</f>
        <v>692</v>
      </c>
      <c r="AF16" s="35">
        <f>VLOOKUP($A36,$A$2:$S$67,16,FALSE)</f>
        <v>792</v>
      </c>
      <c r="AG16" s="36">
        <f t="shared" si="5"/>
        <v>1484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40</v>
      </c>
      <c r="H17" s="1">
        <v>0</v>
      </c>
      <c r="I17" s="1">
        <v>0</v>
      </c>
      <c r="J17" s="1">
        <v>40</v>
      </c>
      <c r="K17" s="1">
        <v>41</v>
      </c>
      <c r="L17" s="1">
        <v>0</v>
      </c>
      <c r="M17" s="1">
        <v>41</v>
      </c>
      <c r="N17" s="1">
        <v>40</v>
      </c>
      <c r="O17" s="1">
        <v>0</v>
      </c>
      <c r="P17" s="1">
        <v>40</v>
      </c>
      <c r="Q17" s="1">
        <v>81</v>
      </c>
      <c r="R17" s="1">
        <v>0</v>
      </c>
      <c r="S17" s="1">
        <v>81</v>
      </c>
      <c r="V17" s="44" t="s">
        <v>49</v>
      </c>
      <c r="W17" s="19">
        <f t="shared" si="0"/>
        <v>35</v>
      </c>
      <c r="X17" s="19">
        <f t="shared" si="1"/>
        <v>31</v>
      </c>
      <c r="Y17" s="19">
        <f t="shared" si="2"/>
        <v>40</v>
      </c>
      <c r="Z17" s="19">
        <f t="shared" si="3"/>
        <v>71</v>
      </c>
      <c r="AA17" s="28"/>
      <c r="AB17" s="58" t="s">
        <v>63</v>
      </c>
      <c r="AC17" s="61"/>
      <c r="AD17" s="24">
        <f t="shared" ref="AD17:AD23" si="6">VLOOKUP($A23,$A$2:$S$67,10,FALSE)</f>
        <v>228</v>
      </c>
      <c r="AE17" s="24">
        <f t="shared" ref="AE17:AE23" si="7">VLOOKUP($A23,$A$2:$S$67,13,FALSE)</f>
        <v>187</v>
      </c>
      <c r="AF17" s="24">
        <f t="shared" ref="AF17:AF23" si="8">VLOOKUP($A23,$A$2:$S$67,16,FALSE)</f>
        <v>265</v>
      </c>
      <c r="AG17" s="19">
        <f t="shared" si="5"/>
        <v>452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289</v>
      </c>
      <c r="H18" s="1">
        <v>2</v>
      </c>
      <c r="I18" s="1">
        <v>1</v>
      </c>
      <c r="J18" s="1">
        <v>292</v>
      </c>
      <c r="K18" s="1">
        <v>285</v>
      </c>
      <c r="L18" s="1">
        <v>3</v>
      </c>
      <c r="M18" s="1">
        <v>288</v>
      </c>
      <c r="N18" s="1">
        <v>312</v>
      </c>
      <c r="O18" s="1">
        <v>2</v>
      </c>
      <c r="P18" s="1">
        <v>314</v>
      </c>
      <c r="Q18" s="1">
        <v>597</v>
      </c>
      <c r="R18" s="1">
        <v>5</v>
      </c>
      <c r="S18" s="1">
        <v>602</v>
      </c>
      <c r="V18" s="44" t="s">
        <v>50</v>
      </c>
      <c r="W18" s="19">
        <f t="shared" si="0"/>
        <v>31</v>
      </c>
      <c r="X18" s="19">
        <f t="shared" si="1"/>
        <v>27</v>
      </c>
      <c r="Y18" s="19">
        <f t="shared" si="2"/>
        <v>34</v>
      </c>
      <c r="Z18" s="19">
        <f t="shared" si="3"/>
        <v>61</v>
      </c>
      <c r="AA18" s="28"/>
      <c r="AB18" s="58" t="s">
        <v>53</v>
      </c>
      <c r="AC18" s="61"/>
      <c r="AD18" s="24">
        <f t="shared" si="6"/>
        <v>457</v>
      </c>
      <c r="AE18" s="24">
        <f t="shared" si="7"/>
        <v>444</v>
      </c>
      <c r="AF18" s="24">
        <f t="shared" si="8"/>
        <v>513</v>
      </c>
      <c r="AG18" s="19">
        <f t="shared" si="5"/>
        <v>957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173</v>
      </c>
      <c r="H19" s="1">
        <v>0</v>
      </c>
      <c r="I19" s="1">
        <v>0</v>
      </c>
      <c r="J19" s="1">
        <v>173</v>
      </c>
      <c r="K19" s="1">
        <v>160</v>
      </c>
      <c r="L19" s="1">
        <v>0</v>
      </c>
      <c r="M19" s="1">
        <v>160</v>
      </c>
      <c r="N19" s="1">
        <v>192</v>
      </c>
      <c r="O19" s="1">
        <v>0</v>
      </c>
      <c r="P19" s="1">
        <v>192</v>
      </c>
      <c r="Q19" s="1">
        <v>352</v>
      </c>
      <c r="R19" s="1">
        <v>0</v>
      </c>
      <c r="S19" s="1">
        <v>352</v>
      </c>
      <c r="V19" s="44" t="s">
        <v>51</v>
      </c>
      <c r="W19" s="19">
        <f t="shared" si="0"/>
        <v>40</v>
      </c>
      <c r="X19" s="19">
        <f t="shared" si="1"/>
        <v>41</v>
      </c>
      <c r="Y19" s="19">
        <f t="shared" si="2"/>
        <v>40</v>
      </c>
      <c r="Z19" s="19">
        <f t="shared" si="3"/>
        <v>81</v>
      </c>
      <c r="AA19" s="28"/>
      <c r="AB19" s="58" t="s">
        <v>68</v>
      </c>
      <c r="AC19" s="61"/>
      <c r="AD19" s="24">
        <f t="shared" si="6"/>
        <v>258</v>
      </c>
      <c r="AE19" s="24">
        <f t="shared" si="7"/>
        <v>130</v>
      </c>
      <c r="AF19" s="24">
        <f t="shared" si="8"/>
        <v>251</v>
      </c>
      <c r="AG19" s="19">
        <f t="shared" si="5"/>
        <v>381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83</v>
      </c>
      <c r="H20" s="1">
        <v>1</v>
      </c>
      <c r="I20" s="1">
        <v>0</v>
      </c>
      <c r="J20" s="1">
        <v>84</v>
      </c>
      <c r="K20" s="1">
        <v>78</v>
      </c>
      <c r="L20" s="1">
        <v>0</v>
      </c>
      <c r="M20" s="1">
        <v>78</v>
      </c>
      <c r="N20" s="1">
        <v>74</v>
      </c>
      <c r="O20" s="1">
        <v>1</v>
      </c>
      <c r="P20" s="1">
        <v>75</v>
      </c>
      <c r="Q20" s="1">
        <v>152</v>
      </c>
      <c r="R20" s="1">
        <v>1</v>
      </c>
      <c r="S20" s="1">
        <v>153</v>
      </c>
      <c r="V20" s="44" t="s">
        <v>56</v>
      </c>
      <c r="W20" s="19">
        <f t="shared" si="0"/>
        <v>292</v>
      </c>
      <c r="X20" s="19">
        <f t="shared" si="1"/>
        <v>288</v>
      </c>
      <c r="Y20" s="19">
        <f t="shared" si="2"/>
        <v>314</v>
      </c>
      <c r="Z20" s="19">
        <f t="shared" si="3"/>
        <v>602</v>
      </c>
      <c r="AA20" s="28"/>
      <c r="AB20" s="58" t="s">
        <v>57</v>
      </c>
      <c r="AC20" s="61"/>
      <c r="AD20" s="24">
        <f t="shared" si="6"/>
        <v>494</v>
      </c>
      <c r="AE20" s="24">
        <f t="shared" si="7"/>
        <v>474</v>
      </c>
      <c r="AF20" s="24">
        <f t="shared" si="8"/>
        <v>551</v>
      </c>
      <c r="AG20" s="19">
        <f t="shared" si="5"/>
        <v>1025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173</v>
      </c>
      <c r="X21" s="19">
        <f t="shared" si="1"/>
        <v>160</v>
      </c>
      <c r="Y21" s="19">
        <f t="shared" si="2"/>
        <v>192</v>
      </c>
      <c r="Z21" s="19">
        <f t="shared" si="3"/>
        <v>352</v>
      </c>
      <c r="AA21" s="28"/>
      <c r="AB21" s="58" t="s">
        <v>59</v>
      </c>
      <c r="AC21" s="61"/>
      <c r="AD21" s="24">
        <f t="shared" si="6"/>
        <v>304</v>
      </c>
      <c r="AE21" s="24">
        <f t="shared" si="7"/>
        <v>275</v>
      </c>
      <c r="AF21" s="24">
        <f t="shared" si="8"/>
        <v>341</v>
      </c>
      <c r="AG21" s="19">
        <f t="shared" si="5"/>
        <v>616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140</v>
      </c>
      <c r="H22" s="1">
        <v>3</v>
      </c>
      <c r="I22" s="1">
        <v>2</v>
      </c>
      <c r="J22" s="1">
        <v>145</v>
      </c>
      <c r="K22" s="1">
        <v>143</v>
      </c>
      <c r="L22" s="1">
        <v>2</v>
      </c>
      <c r="M22" s="1">
        <v>145</v>
      </c>
      <c r="N22" s="1">
        <v>154</v>
      </c>
      <c r="O22" s="1">
        <v>5</v>
      </c>
      <c r="P22" s="1">
        <v>159</v>
      </c>
      <c r="Q22" s="1">
        <v>297</v>
      </c>
      <c r="R22" s="1">
        <v>7</v>
      </c>
      <c r="S22" s="1">
        <v>304</v>
      </c>
      <c r="V22" s="44" t="s">
        <v>61</v>
      </c>
      <c r="W22" s="19">
        <f>AD15+AD17+AD18</f>
        <v>1491</v>
      </c>
      <c r="X22" s="19">
        <f>AE15+AE17+AE18</f>
        <v>1468</v>
      </c>
      <c r="Y22" s="19">
        <f>AF15+AF17+AF18</f>
        <v>1729</v>
      </c>
      <c r="Z22" s="19">
        <f t="shared" si="3"/>
        <v>3197</v>
      </c>
      <c r="AA22" s="28"/>
      <c r="AB22" s="58" t="s">
        <v>62</v>
      </c>
      <c r="AC22" s="61"/>
      <c r="AD22" s="24">
        <f t="shared" si="6"/>
        <v>306</v>
      </c>
      <c r="AE22" s="24">
        <f t="shared" si="7"/>
        <v>297</v>
      </c>
      <c r="AF22" s="24">
        <f t="shared" si="8"/>
        <v>346</v>
      </c>
      <c r="AG22" s="19">
        <f t="shared" si="5"/>
        <v>643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228</v>
      </c>
      <c r="H23" s="1">
        <v>0</v>
      </c>
      <c r="I23" s="1">
        <v>0</v>
      </c>
      <c r="J23" s="1">
        <v>228</v>
      </c>
      <c r="K23" s="1">
        <v>187</v>
      </c>
      <c r="L23" s="1">
        <v>0</v>
      </c>
      <c r="M23" s="1">
        <v>187</v>
      </c>
      <c r="N23" s="1">
        <v>265</v>
      </c>
      <c r="O23" s="1">
        <v>0</v>
      </c>
      <c r="P23" s="1">
        <v>265</v>
      </c>
      <c r="Q23" s="1">
        <v>452</v>
      </c>
      <c r="R23" s="1">
        <v>0</v>
      </c>
      <c r="S23" s="1">
        <v>452</v>
      </c>
      <c r="V23" s="44" t="s">
        <v>64</v>
      </c>
      <c r="W23" s="19">
        <f>AD19+AD20+AD21+AD22+AD23</f>
        <v>1823</v>
      </c>
      <c r="X23" s="19">
        <f>AE19+AE20+AE21+AE22+AE23</f>
        <v>1611</v>
      </c>
      <c r="Y23" s="19">
        <f>AF19+AF20+AF21+AF22+AF23</f>
        <v>1989</v>
      </c>
      <c r="Z23" s="19">
        <f t="shared" si="3"/>
        <v>3600</v>
      </c>
      <c r="AA23" s="28"/>
      <c r="AB23" s="58" t="s">
        <v>65</v>
      </c>
      <c r="AC23" s="61"/>
      <c r="AD23" s="24">
        <f t="shared" si="6"/>
        <v>461</v>
      </c>
      <c r="AE23" s="24">
        <f t="shared" si="7"/>
        <v>435</v>
      </c>
      <c r="AF23" s="24">
        <f t="shared" si="8"/>
        <v>500</v>
      </c>
      <c r="AG23" s="19">
        <f t="shared" si="5"/>
        <v>935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445</v>
      </c>
      <c r="H24" s="1">
        <v>12</v>
      </c>
      <c r="I24" s="1">
        <v>0</v>
      </c>
      <c r="J24" s="1">
        <v>457</v>
      </c>
      <c r="K24" s="1">
        <v>434</v>
      </c>
      <c r="L24" s="1">
        <v>10</v>
      </c>
      <c r="M24" s="1">
        <v>444</v>
      </c>
      <c r="N24" s="1">
        <v>511</v>
      </c>
      <c r="O24" s="1">
        <v>2</v>
      </c>
      <c r="P24" s="1">
        <v>513</v>
      </c>
      <c r="Q24" s="1">
        <v>945</v>
      </c>
      <c r="R24" s="1">
        <v>12</v>
      </c>
      <c r="S24" s="1">
        <v>957</v>
      </c>
      <c r="V24" s="44" t="s">
        <v>66</v>
      </c>
      <c r="W24" s="19">
        <f>AD31+AD32</f>
        <v>1370</v>
      </c>
      <c r="X24" s="19">
        <f>AE31+AE32</f>
        <v>1634</v>
      </c>
      <c r="Y24" s="19">
        <f>AF31+AF32</f>
        <v>1782</v>
      </c>
      <c r="Z24" s="19">
        <f t="shared" si="3"/>
        <v>3416</v>
      </c>
      <c r="AA24" s="16"/>
      <c r="AB24" s="58" t="s">
        <v>128</v>
      </c>
      <c r="AC24" s="61"/>
      <c r="AD24" s="19">
        <f>AD15+SUM(AD17:AD23)</f>
        <v>3314</v>
      </c>
      <c r="AE24" s="19">
        <f>AE15+SUM(AE17:AE23)</f>
        <v>3079</v>
      </c>
      <c r="AF24" s="19">
        <f>AF15+SUM(AF17:AF23)</f>
        <v>3718</v>
      </c>
      <c r="AG24" s="19">
        <f>AG15+SUM(AG17:AG23)</f>
        <v>6797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258</v>
      </c>
      <c r="H25" s="1">
        <v>0</v>
      </c>
      <c r="I25" s="1">
        <v>0</v>
      </c>
      <c r="J25" s="1">
        <v>258</v>
      </c>
      <c r="K25" s="1">
        <v>130</v>
      </c>
      <c r="L25" s="1">
        <v>0</v>
      </c>
      <c r="M25" s="1">
        <v>130</v>
      </c>
      <c r="N25" s="1">
        <v>251</v>
      </c>
      <c r="O25" s="1">
        <v>0</v>
      </c>
      <c r="P25" s="1">
        <v>251</v>
      </c>
      <c r="Q25" s="1">
        <v>381</v>
      </c>
      <c r="R25" s="1">
        <v>0</v>
      </c>
      <c r="S25" s="1">
        <v>381</v>
      </c>
      <c r="V25" s="44" t="s">
        <v>69</v>
      </c>
      <c r="W25" s="19">
        <f>AD33+AD34</f>
        <v>505</v>
      </c>
      <c r="X25" s="19">
        <f>AE33+AE34</f>
        <v>498</v>
      </c>
      <c r="Y25" s="19">
        <f>AF33+AF34</f>
        <v>569</v>
      </c>
      <c r="Z25" s="19">
        <f t="shared" si="3"/>
        <v>1067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491</v>
      </c>
      <c r="H26" s="1">
        <v>0</v>
      </c>
      <c r="I26" s="1">
        <v>3</v>
      </c>
      <c r="J26" s="1">
        <v>494</v>
      </c>
      <c r="K26" s="1">
        <v>473</v>
      </c>
      <c r="L26" s="1">
        <v>1</v>
      </c>
      <c r="M26" s="1">
        <v>474</v>
      </c>
      <c r="N26" s="1">
        <v>549</v>
      </c>
      <c r="O26" s="1">
        <v>2</v>
      </c>
      <c r="P26" s="1">
        <v>551</v>
      </c>
      <c r="Q26" s="1">
        <v>1022</v>
      </c>
      <c r="R26" s="1">
        <v>3</v>
      </c>
      <c r="S26" s="1">
        <v>1025</v>
      </c>
      <c r="V26" s="44" t="s">
        <v>71</v>
      </c>
      <c r="W26" s="19">
        <f>AD35+AD36+AD37</f>
        <v>2279</v>
      </c>
      <c r="X26" s="19">
        <f>AE35+AE36+AE37</f>
        <v>3106</v>
      </c>
      <c r="Y26" s="19">
        <f>AF35+AF36+AF37</f>
        <v>3210</v>
      </c>
      <c r="Z26" s="19">
        <f t="shared" si="3"/>
        <v>6316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302</v>
      </c>
      <c r="H27" s="1">
        <v>0</v>
      </c>
      <c r="I27" s="1">
        <v>2</v>
      </c>
      <c r="J27" s="1">
        <v>304</v>
      </c>
      <c r="K27" s="1">
        <v>274</v>
      </c>
      <c r="L27" s="1">
        <v>1</v>
      </c>
      <c r="M27" s="1">
        <v>275</v>
      </c>
      <c r="N27" s="1">
        <v>340</v>
      </c>
      <c r="O27" s="1">
        <v>1</v>
      </c>
      <c r="P27" s="1">
        <v>341</v>
      </c>
      <c r="Q27" s="1">
        <v>614</v>
      </c>
      <c r="R27" s="1">
        <v>2</v>
      </c>
      <c r="S27" s="1">
        <v>616</v>
      </c>
      <c r="V27" s="44" t="s">
        <v>72</v>
      </c>
      <c r="W27" s="19">
        <f>VLOOKUP($A20,$A$2:$S$67,10,FALSE)</f>
        <v>84</v>
      </c>
      <c r="X27" s="19">
        <f>VLOOKUP($A20,$A$2:$S$67,13,FALSE)</f>
        <v>78</v>
      </c>
      <c r="Y27" s="19">
        <f>VLOOKUP($A20,$A$2:$S$67,16,FALSE)</f>
        <v>75</v>
      </c>
      <c r="Z27" s="19">
        <f t="shared" si="3"/>
        <v>153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304</v>
      </c>
      <c r="H28" s="1">
        <v>1</v>
      </c>
      <c r="I28" s="1">
        <v>1</v>
      </c>
      <c r="J28" s="1">
        <v>306</v>
      </c>
      <c r="K28" s="1">
        <v>296</v>
      </c>
      <c r="L28" s="1">
        <v>1</v>
      </c>
      <c r="M28" s="1">
        <v>297</v>
      </c>
      <c r="N28" s="1">
        <v>344</v>
      </c>
      <c r="O28" s="1">
        <v>2</v>
      </c>
      <c r="P28" s="1">
        <v>346</v>
      </c>
      <c r="Q28" s="1">
        <v>640</v>
      </c>
      <c r="R28" s="1">
        <v>3</v>
      </c>
      <c r="S28" s="1">
        <v>643</v>
      </c>
      <c r="V28" s="44" t="s">
        <v>73</v>
      </c>
      <c r="W28" s="19">
        <f>AD50</f>
        <v>1764</v>
      </c>
      <c r="X28" s="19">
        <f>AE50</f>
        <v>2559</v>
      </c>
      <c r="Y28" s="19">
        <f>AF50</f>
        <v>2678</v>
      </c>
      <c r="Z28" s="19">
        <f t="shared" si="3"/>
        <v>5237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455</v>
      </c>
      <c r="H29" s="1">
        <v>1</v>
      </c>
      <c r="I29" s="1">
        <v>5</v>
      </c>
      <c r="J29" s="1">
        <v>461</v>
      </c>
      <c r="K29" s="1">
        <v>432</v>
      </c>
      <c r="L29" s="1">
        <v>3</v>
      </c>
      <c r="M29" s="1">
        <v>435</v>
      </c>
      <c r="N29" s="1">
        <v>497</v>
      </c>
      <c r="O29" s="1">
        <v>3</v>
      </c>
      <c r="P29" s="1">
        <v>500</v>
      </c>
      <c r="Q29" s="1">
        <v>929</v>
      </c>
      <c r="R29" s="1">
        <v>6</v>
      </c>
      <c r="S29" s="1">
        <v>935</v>
      </c>
      <c r="V29" s="44" t="s">
        <v>74</v>
      </c>
      <c r="W29" s="19">
        <f t="shared" ref="W29:W52" si="9">VLOOKUP($A44,$A$2:$S$67,10,FALSE)</f>
        <v>43</v>
      </c>
      <c r="X29" s="19">
        <f t="shared" ref="X29:X52" si="10">VLOOKUP($A44,$A$2:$S$67,13,FALSE)</f>
        <v>37</v>
      </c>
      <c r="Y29" s="19">
        <f t="shared" ref="Y29:Y52" si="11">VLOOKUP($A44,$A$2:$S$67,16,FALSE)</f>
        <v>42</v>
      </c>
      <c r="Z29" s="19">
        <f t="shared" si="3"/>
        <v>79</v>
      </c>
      <c r="AA29" s="16"/>
      <c r="AB29" s="58" t="s">
        <v>75</v>
      </c>
      <c r="AC29" s="5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699</v>
      </c>
      <c r="H30" s="1">
        <v>0</v>
      </c>
      <c r="I30" s="1">
        <v>2</v>
      </c>
      <c r="J30" s="1">
        <v>701</v>
      </c>
      <c r="K30" s="1">
        <v>824</v>
      </c>
      <c r="L30" s="1">
        <v>0</v>
      </c>
      <c r="M30" s="1">
        <v>824</v>
      </c>
      <c r="N30" s="1">
        <v>903</v>
      </c>
      <c r="O30" s="1">
        <v>2</v>
      </c>
      <c r="P30" s="1">
        <v>905</v>
      </c>
      <c r="Q30" s="1">
        <v>1727</v>
      </c>
      <c r="R30" s="1">
        <v>2</v>
      </c>
      <c r="S30" s="1">
        <v>1729</v>
      </c>
      <c r="V30" s="44" t="s">
        <v>77</v>
      </c>
      <c r="W30" s="19">
        <f t="shared" si="9"/>
        <v>81</v>
      </c>
      <c r="X30" s="19">
        <f t="shared" si="10"/>
        <v>88</v>
      </c>
      <c r="Y30" s="19">
        <f t="shared" si="11"/>
        <v>92</v>
      </c>
      <c r="Z30" s="19">
        <f t="shared" si="3"/>
        <v>180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661</v>
      </c>
      <c r="H31" s="1">
        <v>3</v>
      </c>
      <c r="I31" s="1">
        <v>5</v>
      </c>
      <c r="J31" s="1">
        <v>669</v>
      </c>
      <c r="K31" s="1">
        <v>806</v>
      </c>
      <c r="L31" s="1">
        <v>4</v>
      </c>
      <c r="M31" s="1">
        <v>810</v>
      </c>
      <c r="N31" s="1">
        <v>871</v>
      </c>
      <c r="O31" s="1">
        <v>6</v>
      </c>
      <c r="P31" s="1">
        <v>877</v>
      </c>
      <c r="Q31" s="1">
        <v>1677</v>
      </c>
      <c r="R31" s="1">
        <v>10</v>
      </c>
      <c r="S31" s="1">
        <v>1687</v>
      </c>
      <c r="V31" s="44" t="s">
        <v>79</v>
      </c>
      <c r="W31" s="19">
        <f t="shared" si="9"/>
        <v>66</v>
      </c>
      <c r="X31" s="19">
        <f t="shared" si="10"/>
        <v>67</v>
      </c>
      <c r="Y31" s="19">
        <f t="shared" si="11"/>
        <v>71</v>
      </c>
      <c r="Z31" s="19">
        <f t="shared" si="3"/>
        <v>138</v>
      </c>
      <c r="AA31" s="28"/>
      <c r="AB31" s="58" t="s">
        <v>80</v>
      </c>
      <c r="AC31" s="59"/>
      <c r="AD31" s="24">
        <f>VLOOKUP($A30,$A$2:$S$67,10,FALSE)</f>
        <v>701</v>
      </c>
      <c r="AE31" s="24">
        <f>VLOOKUP($A30,$A$2:$S$67,13,FALSE)</f>
        <v>824</v>
      </c>
      <c r="AF31" s="24">
        <f>VLOOKUP($A30,$A$2:$S$67,16,FALSE)</f>
        <v>905</v>
      </c>
      <c r="AG31" s="19">
        <f t="shared" ref="AG31:AG37" si="12">AE31+AF31</f>
        <v>1729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694</v>
      </c>
      <c r="H32" s="1">
        <v>3</v>
      </c>
      <c r="I32" s="1">
        <v>4</v>
      </c>
      <c r="J32" s="1">
        <v>701</v>
      </c>
      <c r="K32" s="1">
        <v>916</v>
      </c>
      <c r="L32" s="1">
        <v>4</v>
      </c>
      <c r="M32" s="1">
        <v>920</v>
      </c>
      <c r="N32" s="1">
        <v>1000</v>
      </c>
      <c r="O32" s="1">
        <v>6</v>
      </c>
      <c r="P32" s="1">
        <v>1006</v>
      </c>
      <c r="Q32" s="1">
        <v>1916</v>
      </c>
      <c r="R32" s="1">
        <v>10</v>
      </c>
      <c r="S32" s="1">
        <v>1926</v>
      </c>
      <c r="V32" s="44" t="s">
        <v>82</v>
      </c>
      <c r="W32" s="19">
        <f t="shared" si="9"/>
        <v>46</v>
      </c>
      <c r="X32" s="19">
        <f t="shared" si="10"/>
        <v>48</v>
      </c>
      <c r="Y32" s="19">
        <f t="shared" si="11"/>
        <v>44</v>
      </c>
      <c r="Z32" s="19">
        <f t="shared" si="3"/>
        <v>92</v>
      </c>
      <c r="AA32" s="28"/>
      <c r="AB32" s="58" t="s">
        <v>83</v>
      </c>
      <c r="AC32" s="59"/>
      <c r="AD32" s="24">
        <f>VLOOKUP($A31,$A$2:$S$67,10,FALSE)</f>
        <v>669</v>
      </c>
      <c r="AE32" s="24">
        <f>VLOOKUP($A31,$A$2:$S$67,13,FALSE)</f>
        <v>810</v>
      </c>
      <c r="AF32" s="24">
        <f>VLOOKUP($A31,$A$2:$S$67,16,FALSE)</f>
        <v>877</v>
      </c>
      <c r="AG32" s="19">
        <f t="shared" si="12"/>
        <v>1687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969</v>
      </c>
      <c r="H33" s="1">
        <v>2</v>
      </c>
      <c r="I33" s="1">
        <v>5</v>
      </c>
      <c r="J33" s="1">
        <v>976</v>
      </c>
      <c r="K33" s="1">
        <v>1446</v>
      </c>
      <c r="L33" s="1">
        <v>5</v>
      </c>
      <c r="M33" s="1">
        <v>1451</v>
      </c>
      <c r="N33" s="1">
        <v>1463</v>
      </c>
      <c r="O33" s="1">
        <v>4</v>
      </c>
      <c r="P33" s="1">
        <v>1467</v>
      </c>
      <c r="Q33" s="1">
        <v>2909</v>
      </c>
      <c r="R33" s="1">
        <v>9</v>
      </c>
      <c r="S33" s="1">
        <v>2918</v>
      </c>
      <c r="V33" s="44" t="s">
        <v>85</v>
      </c>
      <c r="W33" s="19">
        <f t="shared" si="9"/>
        <v>12</v>
      </c>
      <c r="X33" s="19">
        <f t="shared" si="10"/>
        <v>13</v>
      </c>
      <c r="Y33" s="19">
        <f t="shared" si="11"/>
        <v>15</v>
      </c>
      <c r="Z33" s="19">
        <f t="shared" si="3"/>
        <v>28</v>
      </c>
      <c r="AA33" s="28"/>
      <c r="AB33" s="58" t="s">
        <v>86</v>
      </c>
      <c r="AC33" s="59"/>
      <c r="AD33" s="24">
        <f>VLOOKUP($A42,$A$2:$S$67,10,FALSE)</f>
        <v>268</v>
      </c>
      <c r="AE33" s="24">
        <f>VLOOKUP($A42,$A$2:$S$67,13,FALSE)</f>
        <v>247</v>
      </c>
      <c r="AF33" s="24">
        <f>VLOOKUP($A42,$A$2:$S$67,16,FALSE)</f>
        <v>306</v>
      </c>
      <c r="AG33" s="19">
        <f t="shared" si="12"/>
        <v>553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597</v>
      </c>
      <c r="H34" s="1">
        <v>2</v>
      </c>
      <c r="I34" s="1">
        <v>3</v>
      </c>
      <c r="J34" s="1">
        <v>602</v>
      </c>
      <c r="K34" s="1">
        <v>731</v>
      </c>
      <c r="L34" s="1">
        <v>4</v>
      </c>
      <c r="M34" s="1">
        <v>735</v>
      </c>
      <c r="N34" s="1">
        <v>736</v>
      </c>
      <c r="O34" s="1">
        <v>1</v>
      </c>
      <c r="P34" s="1">
        <v>737</v>
      </c>
      <c r="Q34" s="1">
        <v>1467</v>
      </c>
      <c r="R34" s="1">
        <v>5</v>
      </c>
      <c r="S34" s="1">
        <v>1472</v>
      </c>
      <c r="V34" s="44" t="s">
        <v>88</v>
      </c>
      <c r="W34" s="19">
        <f t="shared" si="9"/>
        <v>43</v>
      </c>
      <c r="X34" s="19">
        <f t="shared" si="10"/>
        <v>50</v>
      </c>
      <c r="Y34" s="19">
        <f t="shared" si="11"/>
        <v>49</v>
      </c>
      <c r="Z34" s="19">
        <f t="shared" si="3"/>
        <v>99</v>
      </c>
      <c r="AA34" s="28"/>
      <c r="AB34" s="58" t="s">
        <v>89</v>
      </c>
      <c r="AC34" s="59"/>
      <c r="AD34" s="24">
        <f>VLOOKUP($A43,$A$2:$S$67,10,FALSE)</f>
        <v>237</v>
      </c>
      <c r="AE34" s="24">
        <f>VLOOKUP($A43,$A$2:$S$67,13,FALSE)</f>
        <v>251</v>
      </c>
      <c r="AF34" s="24">
        <f>VLOOKUP($A43,$A$2:$S$67,16,FALSE)</f>
        <v>263</v>
      </c>
      <c r="AG34" s="19">
        <f t="shared" si="12"/>
        <v>514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9"/>
        <v>21</v>
      </c>
      <c r="X35" s="19">
        <f t="shared" si="10"/>
        <v>23</v>
      </c>
      <c r="Y35" s="19">
        <f t="shared" si="11"/>
        <v>15</v>
      </c>
      <c r="Z35" s="19">
        <f t="shared" si="3"/>
        <v>38</v>
      </c>
      <c r="AA35" s="28"/>
      <c r="AB35" s="58" t="s">
        <v>92</v>
      </c>
      <c r="AC35" s="59"/>
      <c r="AD35" s="24">
        <f>VLOOKUP($A32,$A$2:$S$67,10,FALSE)</f>
        <v>701</v>
      </c>
      <c r="AE35" s="24">
        <f>VLOOKUP($A32,$A$2:$S$67,13,FALSE)</f>
        <v>920</v>
      </c>
      <c r="AF35" s="24">
        <f>VLOOKUP($A32,$A$2:$S$67,16,FALSE)</f>
        <v>1006</v>
      </c>
      <c r="AG35" s="19">
        <f t="shared" si="12"/>
        <v>1926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657</v>
      </c>
      <c r="H36" s="1">
        <v>3</v>
      </c>
      <c r="I36" s="1">
        <v>1</v>
      </c>
      <c r="J36" s="1">
        <v>661</v>
      </c>
      <c r="K36" s="1">
        <v>689</v>
      </c>
      <c r="L36" s="1">
        <v>3</v>
      </c>
      <c r="M36" s="1">
        <v>692</v>
      </c>
      <c r="N36" s="1">
        <v>790</v>
      </c>
      <c r="O36" s="1">
        <v>2</v>
      </c>
      <c r="P36" s="1">
        <v>792</v>
      </c>
      <c r="Q36" s="1">
        <v>1479</v>
      </c>
      <c r="R36" s="1">
        <v>5</v>
      </c>
      <c r="S36" s="1">
        <v>1484</v>
      </c>
      <c r="V36" s="44" t="s">
        <v>94</v>
      </c>
      <c r="W36" s="19">
        <f t="shared" si="9"/>
        <v>115</v>
      </c>
      <c r="X36" s="19">
        <f t="shared" si="10"/>
        <v>115</v>
      </c>
      <c r="Y36" s="19">
        <f t="shared" si="11"/>
        <v>142</v>
      </c>
      <c r="Z36" s="19">
        <f t="shared" si="3"/>
        <v>257</v>
      </c>
      <c r="AA36" s="28"/>
      <c r="AB36" s="58" t="s">
        <v>84</v>
      </c>
      <c r="AC36" s="59"/>
      <c r="AD36" s="24">
        <f>VLOOKUP($A33,$A$2:$S$67,10,FALSE)</f>
        <v>976</v>
      </c>
      <c r="AE36" s="24">
        <f>VLOOKUP($A33,$A$2:$S$67,13,FALSE)</f>
        <v>1451</v>
      </c>
      <c r="AF36" s="24">
        <f>VLOOKUP($A33,$A$2:$S$67,16,FALSE)</f>
        <v>1467</v>
      </c>
      <c r="AG36" s="19">
        <f t="shared" si="12"/>
        <v>2918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451</v>
      </c>
      <c r="H37" s="1">
        <v>0</v>
      </c>
      <c r="I37" s="1">
        <v>1</v>
      </c>
      <c r="J37" s="1">
        <v>452</v>
      </c>
      <c r="K37" s="1">
        <v>520</v>
      </c>
      <c r="L37" s="1">
        <v>1</v>
      </c>
      <c r="M37" s="1">
        <v>521</v>
      </c>
      <c r="N37" s="1">
        <v>576</v>
      </c>
      <c r="O37" s="1">
        <v>0</v>
      </c>
      <c r="P37" s="1">
        <v>576</v>
      </c>
      <c r="Q37" s="1">
        <v>1096</v>
      </c>
      <c r="R37" s="1">
        <v>1</v>
      </c>
      <c r="S37" s="1">
        <v>1097</v>
      </c>
      <c r="V37" s="44" t="s">
        <v>96</v>
      </c>
      <c r="W37" s="19">
        <f t="shared" si="9"/>
        <v>157</v>
      </c>
      <c r="X37" s="19">
        <f t="shared" si="10"/>
        <v>144</v>
      </c>
      <c r="Y37" s="19">
        <f t="shared" si="11"/>
        <v>162</v>
      </c>
      <c r="Z37" s="19">
        <f t="shared" si="3"/>
        <v>306</v>
      </c>
      <c r="AA37" s="28"/>
      <c r="AB37" s="58" t="s">
        <v>87</v>
      </c>
      <c r="AC37" s="59"/>
      <c r="AD37" s="24">
        <f>VLOOKUP($A34,$A$2:$S$67,10,FALSE)</f>
        <v>602</v>
      </c>
      <c r="AE37" s="24">
        <f>VLOOKUP($A34,$A$2:$S$67,13,FALSE)</f>
        <v>735</v>
      </c>
      <c r="AF37" s="24">
        <f>VLOOKUP($A34,$A$2:$S$67,16,FALSE)</f>
        <v>737</v>
      </c>
      <c r="AG37" s="19">
        <f t="shared" si="12"/>
        <v>1472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418</v>
      </c>
      <c r="H38" s="1">
        <v>3</v>
      </c>
      <c r="I38" s="1">
        <v>3</v>
      </c>
      <c r="J38" s="1">
        <v>424</v>
      </c>
      <c r="K38" s="1">
        <v>603</v>
      </c>
      <c r="L38" s="1">
        <v>3</v>
      </c>
      <c r="M38" s="1">
        <v>606</v>
      </c>
      <c r="N38" s="1">
        <v>630</v>
      </c>
      <c r="O38" s="1">
        <v>5</v>
      </c>
      <c r="P38" s="1">
        <v>635</v>
      </c>
      <c r="Q38" s="1">
        <v>1233</v>
      </c>
      <c r="R38" s="1">
        <v>8</v>
      </c>
      <c r="S38" s="1">
        <v>1241</v>
      </c>
      <c r="V38" s="44" t="s">
        <v>98</v>
      </c>
      <c r="W38" s="19">
        <f t="shared" si="9"/>
        <v>40</v>
      </c>
      <c r="X38" s="19">
        <f t="shared" si="10"/>
        <v>39</v>
      </c>
      <c r="Y38" s="19">
        <f t="shared" si="11"/>
        <v>36</v>
      </c>
      <c r="Z38" s="19">
        <f t="shared" si="3"/>
        <v>75</v>
      </c>
      <c r="AA38" s="16"/>
      <c r="AB38" s="58" t="s">
        <v>67</v>
      </c>
      <c r="AC38" s="59"/>
      <c r="AD38" s="19">
        <f>SUM(AD31:AD37)</f>
        <v>4154</v>
      </c>
      <c r="AE38" s="19">
        <f>SUM(AE31:AE37)</f>
        <v>5238</v>
      </c>
      <c r="AF38" s="19">
        <f>SUM(AF31:AF37)</f>
        <v>5561</v>
      </c>
      <c r="AG38" s="19">
        <f>SUM(AG31:AG37)</f>
        <v>10799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189</v>
      </c>
      <c r="H39" s="1">
        <v>1</v>
      </c>
      <c r="I39" s="1">
        <v>6</v>
      </c>
      <c r="J39" s="1">
        <v>196</v>
      </c>
      <c r="K39" s="1">
        <v>322</v>
      </c>
      <c r="L39" s="1">
        <v>2</v>
      </c>
      <c r="M39" s="1">
        <v>324</v>
      </c>
      <c r="N39" s="1">
        <v>310</v>
      </c>
      <c r="O39" s="1">
        <v>5</v>
      </c>
      <c r="P39" s="1">
        <v>315</v>
      </c>
      <c r="Q39" s="1">
        <v>632</v>
      </c>
      <c r="R39" s="1">
        <v>7</v>
      </c>
      <c r="S39" s="1">
        <v>639</v>
      </c>
      <c r="V39" s="44" t="s">
        <v>100</v>
      </c>
      <c r="W39" s="19">
        <f t="shared" si="9"/>
        <v>38</v>
      </c>
      <c r="X39" s="19">
        <f t="shared" si="10"/>
        <v>34</v>
      </c>
      <c r="Y39" s="19">
        <f t="shared" si="11"/>
        <v>36</v>
      </c>
      <c r="Z39" s="19">
        <f t="shared" si="3"/>
        <v>70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365</v>
      </c>
      <c r="H40" s="1">
        <v>4</v>
      </c>
      <c r="I40" s="1">
        <v>3</v>
      </c>
      <c r="J40" s="1">
        <v>372</v>
      </c>
      <c r="K40" s="1">
        <v>599</v>
      </c>
      <c r="L40" s="1">
        <v>3</v>
      </c>
      <c r="M40" s="1">
        <v>602</v>
      </c>
      <c r="N40" s="1">
        <v>617</v>
      </c>
      <c r="O40" s="1">
        <v>5</v>
      </c>
      <c r="P40" s="1">
        <v>622</v>
      </c>
      <c r="Q40" s="1">
        <v>1216</v>
      </c>
      <c r="R40" s="1">
        <v>8</v>
      </c>
      <c r="S40" s="1">
        <v>1224</v>
      </c>
      <c r="V40" s="44" t="s">
        <v>102</v>
      </c>
      <c r="W40" s="19">
        <f t="shared" si="9"/>
        <v>128</v>
      </c>
      <c r="X40" s="19">
        <f t="shared" si="10"/>
        <v>117</v>
      </c>
      <c r="Y40" s="19">
        <f t="shared" si="11"/>
        <v>135</v>
      </c>
      <c r="Z40" s="19">
        <f t="shared" si="3"/>
        <v>252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314</v>
      </c>
      <c r="H41" s="1">
        <v>1</v>
      </c>
      <c r="I41" s="1">
        <v>5</v>
      </c>
      <c r="J41" s="1">
        <v>320</v>
      </c>
      <c r="K41" s="1">
        <v>504</v>
      </c>
      <c r="L41" s="1">
        <v>2</v>
      </c>
      <c r="M41" s="1">
        <v>506</v>
      </c>
      <c r="N41" s="1">
        <v>526</v>
      </c>
      <c r="O41" s="1">
        <v>4</v>
      </c>
      <c r="P41" s="1">
        <v>530</v>
      </c>
      <c r="Q41" s="1">
        <v>1030</v>
      </c>
      <c r="R41" s="1">
        <v>6</v>
      </c>
      <c r="S41" s="1">
        <v>1036</v>
      </c>
      <c r="V41" s="44" t="s">
        <v>104</v>
      </c>
      <c r="W41" s="19">
        <f t="shared" si="9"/>
        <v>46</v>
      </c>
      <c r="X41" s="19">
        <f t="shared" si="10"/>
        <v>45</v>
      </c>
      <c r="Y41" s="19">
        <f t="shared" si="11"/>
        <v>52</v>
      </c>
      <c r="Z41" s="19">
        <f t="shared" si="3"/>
        <v>97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259</v>
      </c>
      <c r="H42" s="1">
        <v>5</v>
      </c>
      <c r="I42" s="1">
        <v>4</v>
      </c>
      <c r="J42" s="1">
        <v>268</v>
      </c>
      <c r="K42" s="1">
        <v>243</v>
      </c>
      <c r="L42" s="1">
        <v>4</v>
      </c>
      <c r="M42" s="1">
        <v>247</v>
      </c>
      <c r="N42" s="1">
        <v>299</v>
      </c>
      <c r="O42" s="1">
        <v>7</v>
      </c>
      <c r="P42" s="1">
        <v>306</v>
      </c>
      <c r="Q42" s="1">
        <v>542</v>
      </c>
      <c r="R42" s="1">
        <v>11</v>
      </c>
      <c r="S42" s="1">
        <v>553</v>
      </c>
      <c r="V42" s="44" t="s">
        <v>106</v>
      </c>
      <c r="W42" s="19">
        <f t="shared" si="9"/>
        <v>171</v>
      </c>
      <c r="X42" s="19">
        <f t="shared" si="10"/>
        <v>137</v>
      </c>
      <c r="Y42" s="19">
        <f t="shared" si="11"/>
        <v>154</v>
      </c>
      <c r="Z42" s="19">
        <f t="shared" si="3"/>
        <v>291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237</v>
      </c>
      <c r="H43" s="1">
        <v>0</v>
      </c>
      <c r="I43" s="1">
        <v>0</v>
      </c>
      <c r="J43" s="1">
        <v>237</v>
      </c>
      <c r="K43" s="1">
        <v>251</v>
      </c>
      <c r="L43" s="1">
        <v>0</v>
      </c>
      <c r="M43" s="1">
        <v>251</v>
      </c>
      <c r="N43" s="1">
        <v>263</v>
      </c>
      <c r="O43" s="1">
        <v>0</v>
      </c>
      <c r="P43" s="1">
        <v>263</v>
      </c>
      <c r="Q43" s="1">
        <v>514</v>
      </c>
      <c r="R43" s="1">
        <v>0</v>
      </c>
      <c r="S43" s="1">
        <v>514</v>
      </c>
      <c r="V43" s="44" t="s">
        <v>108</v>
      </c>
      <c r="W43" s="19">
        <f t="shared" si="9"/>
        <v>42</v>
      </c>
      <c r="X43" s="19">
        <f t="shared" si="10"/>
        <v>40</v>
      </c>
      <c r="Y43" s="19">
        <f t="shared" si="11"/>
        <v>48</v>
      </c>
      <c r="Z43" s="19">
        <f t="shared" si="3"/>
        <v>88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43</v>
      </c>
      <c r="H44" s="1">
        <v>0</v>
      </c>
      <c r="I44" s="1">
        <v>0</v>
      </c>
      <c r="J44" s="1">
        <v>43</v>
      </c>
      <c r="K44" s="1">
        <v>37</v>
      </c>
      <c r="L44" s="1">
        <v>0</v>
      </c>
      <c r="M44" s="1">
        <v>37</v>
      </c>
      <c r="N44" s="1">
        <v>42</v>
      </c>
      <c r="O44" s="1">
        <v>0</v>
      </c>
      <c r="P44" s="1">
        <v>42</v>
      </c>
      <c r="Q44" s="1">
        <v>79</v>
      </c>
      <c r="R44" s="1">
        <v>0</v>
      </c>
      <c r="S44" s="1">
        <v>79</v>
      </c>
      <c r="V44" s="44" t="s">
        <v>110</v>
      </c>
      <c r="W44" s="19">
        <f t="shared" si="9"/>
        <v>103</v>
      </c>
      <c r="X44" s="19">
        <f t="shared" si="10"/>
        <v>85</v>
      </c>
      <c r="Y44" s="19">
        <f t="shared" si="11"/>
        <v>103</v>
      </c>
      <c r="Z44" s="19">
        <f t="shared" si="3"/>
        <v>188</v>
      </c>
      <c r="AA44" s="16"/>
      <c r="AB44" s="29"/>
      <c r="AC44" s="49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81</v>
      </c>
      <c r="H45" s="1">
        <v>0</v>
      </c>
      <c r="I45" s="1">
        <v>0</v>
      </c>
      <c r="J45" s="1">
        <v>81</v>
      </c>
      <c r="K45" s="1">
        <v>88</v>
      </c>
      <c r="L45" s="1">
        <v>0</v>
      </c>
      <c r="M45" s="1">
        <v>88</v>
      </c>
      <c r="N45" s="1">
        <v>92</v>
      </c>
      <c r="O45" s="1">
        <v>0</v>
      </c>
      <c r="P45" s="1">
        <v>92</v>
      </c>
      <c r="Q45" s="1">
        <v>180</v>
      </c>
      <c r="R45" s="1">
        <v>0</v>
      </c>
      <c r="S45" s="1">
        <v>180</v>
      </c>
      <c r="V45" s="44" t="s">
        <v>111</v>
      </c>
      <c r="W45" s="19">
        <f t="shared" si="9"/>
        <v>15</v>
      </c>
      <c r="X45" s="19">
        <f t="shared" si="10"/>
        <v>12</v>
      </c>
      <c r="Y45" s="19">
        <f t="shared" si="11"/>
        <v>9</v>
      </c>
      <c r="Z45" s="19">
        <f t="shared" si="3"/>
        <v>21</v>
      </c>
      <c r="AA45" s="16"/>
      <c r="AB45" s="58" t="s">
        <v>112</v>
      </c>
      <c r="AC45" s="59"/>
      <c r="AD45" s="24">
        <f>VLOOKUP($A37,$A$2:$S$67,10,FALSE)</f>
        <v>452</v>
      </c>
      <c r="AE45" s="24">
        <f>VLOOKUP($A37,$A$2:$S$67,13,FALSE)</f>
        <v>521</v>
      </c>
      <c r="AF45" s="24">
        <f>VLOOKUP($A37,$A$2:$S$67,16,FALSE)</f>
        <v>576</v>
      </c>
      <c r="AG45" s="19">
        <f>AE45+AF45</f>
        <v>1097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66</v>
      </c>
      <c r="H46" s="1">
        <v>0</v>
      </c>
      <c r="I46" s="1">
        <v>0</v>
      </c>
      <c r="J46" s="1">
        <v>66</v>
      </c>
      <c r="K46" s="1">
        <v>67</v>
      </c>
      <c r="L46" s="1">
        <v>0</v>
      </c>
      <c r="M46" s="1">
        <v>67</v>
      </c>
      <c r="N46" s="1">
        <v>71</v>
      </c>
      <c r="O46" s="1">
        <v>0</v>
      </c>
      <c r="P46" s="1">
        <v>71</v>
      </c>
      <c r="Q46" s="1">
        <v>138</v>
      </c>
      <c r="R46" s="1">
        <v>0</v>
      </c>
      <c r="S46" s="1">
        <v>138</v>
      </c>
      <c r="V46" s="44" t="s">
        <v>113</v>
      </c>
      <c r="W46" s="19">
        <f t="shared" si="9"/>
        <v>113</v>
      </c>
      <c r="X46" s="19">
        <f t="shared" si="10"/>
        <v>124</v>
      </c>
      <c r="Y46" s="19">
        <f t="shared" si="11"/>
        <v>136</v>
      </c>
      <c r="Z46" s="19">
        <f t="shared" si="3"/>
        <v>260</v>
      </c>
      <c r="AA46" s="28"/>
      <c r="AB46" s="58" t="s">
        <v>114</v>
      </c>
      <c r="AC46" s="59"/>
      <c r="AD46" s="24">
        <f>VLOOKUP($A38,$A$2:$S$67,10,FALSE)</f>
        <v>424</v>
      </c>
      <c r="AE46" s="24">
        <f>VLOOKUP($A38,$A$2:$S$67,13,FALSE)</f>
        <v>606</v>
      </c>
      <c r="AF46" s="24">
        <f>VLOOKUP($A38,$A$2:$S$67,16,FALSE)</f>
        <v>635</v>
      </c>
      <c r="AG46" s="19">
        <f>AE46+AF46</f>
        <v>1241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46</v>
      </c>
      <c r="H47" s="1">
        <v>0</v>
      </c>
      <c r="I47" s="1">
        <v>0</v>
      </c>
      <c r="J47" s="1">
        <v>46</v>
      </c>
      <c r="K47" s="1">
        <v>48</v>
      </c>
      <c r="L47" s="1">
        <v>0</v>
      </c>
      <c r="M47" s="1">
        <v>48</v>
      </c>
      <c r="N47" s="1">
        <v>44</v>
      </c>
      <c r="O47" s="1">
        <v>0</v>
      </c>
      <c r="P47" s="1">
        <v>44</v>
      </c>
      <c r="Q47" s="1">
        <v>92</v>
      </c>
      <c r="R47" s="1">
        <v>0</v>
      </c>
      <c r="S47" s="1">
        <v>92</v>
      </c>
      <c r="V47" s="44" t="s">
        <v>115</v>
      </c>
      <c r="W47" s="19">
        <f t="shared" si="9"/>
        <v>60</v>
      </c>
      <c r="X47" s="19">
        <f t="shared" si="10"/>
        <v>55</v>
      </c>
      <c r="Y47" s="19">
        <f t="shared" si="11"/>
        <v>65</v>
      </c>
      <c r="Z47" s="19">
        <f t="shared" si="3"/>
        <v>120</v>
      </c>
      <c r="AA47" s="28"/>
      <c r="AB47" s="58" t="s">
        <v>116</v>
      </c>
      <c r="AC47" s="59"/>
      <c r="AD47" s="24">
        <f>VLOOKUP($A39,$A$2:$S$67,10,FALSE)</f>
        <v>196</v>
      </c>
      <c r="AE47" s="24">
        <f>VLOOKUP($A39,$A$2:$S$67,13,FALSE)</f>
        <v>324</v>
      </c>
      <c r="AF47" s="24">
        <f>VLOOKUP($A39,$A$2:$S$67,16,FALSE)</f>
        <v>315</v>
      </c>
      <c r="AG47" s="19">
        <f>AE47+AF47</f>
        <v>639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44" t="s">
        <v>117</v>
      </c>
      <c r="W48" s="19">
        <f t="shared" si="9"/>
        <v>379</v>
      </c>
      <c r="X48" s="19">
        <f t="shared" si="10"/>
        <v>399</v>
      </c>
      <c r="Y48" s="19">
        <f t="shared" si="11"/>
        <v>377</v>
      </c>
      <c r="Z48" s="19">
        <f t="shared" si="3"/>
        <v>776</v>
      </c>
      <c r="AA48" s="28"/>
      <c r="AB48" s="58" t="s">
        <v>118</v>
      </c>
      <c r="AC48" s="59"/>
      <c r="AD48" s="24">
        <f>VLOOKUP($A40,$A$2:$S$67,10,FALSE)</f>
        <v>372</v>
      </c>
      <c r="AE48" s="24">
        <f>VLOOKUP($A40,$A$2:$S$67,13,FALSE)</f>
        <v>602</v>
      </c>
      <c r="AF48" s="24">
        <f>VLOOKUP($A40,$A$2:$S$67,16,FALSE)</f>
        <v>622</v>
      </c>
      <c r="AG48" s="19">
        <f>AE48+AF48</f>
        <v>1224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43</v>
      </c>
      <c r="H49" s="1">
        <v>0</v>
      </c>
      <c r="I49" s="1">
        <v>0</v>
      </c>
      <c r="J49" s="1">
        <v>43</v>
      </c>
      <c r="K49" s="1">
        <v>50</v>
      </c>
      <c r="L49" s="1">
        <v>0</v>
      </c>
      <c r="M49" s="1">
        <v>50</v>
      </c>
      <c r="N49" s="1">
        <v>49</v>
      </c>
      <c r="O49" s="1">
        <v>0</v>
      </c>
      <c r="P49" s="1">
        <v>49</v>
      </c>
      <c r="Q49" s="1">
        <v>99</v>
      </c>
      <c r="R49" s="1">
        <v>0</v>
      </c>
      <c r="S49" s="1">
        <v>99</v>
      </c>
      <c r="V49" s="44" t="s">
        <v>119</v>
      </c>
      <c r="W49" s="19">
        <f t="shared" si="9"/>
        <v>19</v>
      </c>
      <c r="X49" s="19">
        <f t="shared" si="10"/>
        <v>14</v>
      </c>
      <c r="Y49" s="19">
        <f t="shared" si="11"/>
        <v>16</v>
      </c>
      <c r="Z49" s="19">
        <f t="shared" si="3"/>
        <v>30</v>
      </c>
      <c r="AA49" s="16"/>
      <c r="AB49" s="58" t="s">
        <v>103</v>
      </c>
      <c r="AC49" s="59"/>
      <c r="AD49" s="24">
        <f>VLOOKUP($A41,$A$2:$S$67,10,FALSE)</f>
        <v>320</v>
      </c>
      <c r="AE49" s="24">
        <f>VLOOKUP($A41,$A$2:$S$67,13,FALSE)</f>
        <v>506</v>
      </c>
      <c r="AF49" s="24">
        <f>VLOOKUP($A41,$A$2:$S$67,16,FALSE)</f>
        <v>530</v>
      </c>
      <c r="AG49" s="19">
        <f>AE49+AF49</f>
        <v>1036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21</v>
      </c>
      <c r="H50" s="1">
        <v>0</v>
      </c>
      <c r="I50" s="1">
        <v>0</v>
      </c>
      <c r="J50" s="1">
        <v>21</v>
      </c>
      <c r="K50" s="1">
        <v>23</v>
      </c>
      <c r="L50" s="1">
        <v>0</v>
      </c>
      <c r="M50" s="1">
        <v>23</v>
      </c>
      <c r="N50" s="1">
        <v>15</v>
      </c>
      <c r="O50" s="1">
        <v>0</v>
      </c>
      <c r="P50" s="1">
        <v>15</v>
      </c>
      <c r="Q50" s="1">
        <v>38</v>
      </c>
      <c r="R50" s="1">
        <v>0</v>
      </c>
      <c r="S50" s="1">
        <v>38</v>
      </c>
      <c r="V50" s="44" t="s">
        <v>120</v>
      </c>
      <c r="W50" s="19">
        <f t="shared" si="9"/>
        <v>36</v>
      </c>
      <c r="X50" s="19">
        <f t="shared" si="10"/>
        <v>34</v>
      </c>
      <c r="Y50" s="19">
        <f t="shared" si="11"/>
        <v>29</v>
      </c>
      <c r="Z50" s="19">
        <f t="shared" si="3"/>
        <v>63</v>
      </c>
      <c r="AA50" s="16"/>
      <c r="AB50" s="58" t="s">
        <v>67</v>
      </c>
      <c r="AC50" s="59"/>
      <c r="AD50" s="19">
        <f>SUM(AD45:AD49)</f>
        <v>1764</v>
      </c>
      <c r="AE50" s="19">
        <f>SUM(AE45:AE49)</f>
        <v>2559</v>
      </c>
      <c r="AF50" s="19">
        <f>SUM(AF45:AF49)</f>
        <v>2678</v>
      </c>
      <c r="AG50" s="19">
        <f>SUM(AG45:AG49)</f>
        <v>5237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114</v>
      </c>
      <c r="H51" s="1">
        <v>1</v>
      </c>
      <c r="I51" s="1">
        <v>0</v>
      </c>
      <c r="J51" s="1">
        <v>115</v>
      </c>
      <c r="K51" s="1">
        <v>114</v>
      </c>
      <c r="L51" s="1">
        <v>1</v>
      </c>
      <c r="M51" s="1">
        <v>115</v>
      </c>
      <c r="N51" s="1">
        <v>142</v>
      </c>
      <c r="O51" s="1">
        <v>0</v>
      </c>
      <c r="P51" s="1">
        <v>142</v>
      </c>
      <c r="Q51" s="1">
        <v>256</v>
      </c>
      <c r="R51" s="1">
        <v>1</v>
      </c>
      <c r="S51" s="1">
        <v>257</v>
      </c>
      <c r="V51" s="44" t="s">
        <v>121</v>
      </c>
      <c r="W51" s="19">
        <f t="shared" si="9"/>
        <v>18</v>
      </c>
      <c r="X51" s="19">
        <f t="shared" si="10"/>
        <v>18</v>
      </c>
      <c r="Y51" s="19">
        <f t="shared" si="11"/>
        <v>19</v>
      </c>
      <c r="Z51" s="19">
        <f t="shared" si="3"/>
        <v>37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144</v>
      </c>
      <c r="H52" s="1">
        <v>12</v>
      </c>
      <c r="I52" s="1">
        <v>1</v>
      </c>
      <c r="J52" s="1">
        <v>157</v>
      </c>
      <c r="K52" s="1">
        <v>143</v>
      </c>
      <c r="L52" s="1">
        <v>1</v>
      </c>
      <c r="M52" s="1">
        <v>144</v>
      </c>
      <c r="N52" s="1">
        <v>150</v>
      </c>
      <c r="O52" s="1">
        <v>12</v>
      </c>
      <c r="P52" s="1">
        <v>162</v>
      </c>
      <c r="Q52" s="1">
        <v>293</v>
      </c>
      <c r="R52" s="1">
        <v>13</v>
      </c>
      <c r="S52" s="1">
        <v>306</v>
      </c>
      <c r="V52" s="44" t="s">
        <v>122</v>
      </c>
      <c r="W52" s="19">
        <f t="shared" si="9"/>
        <v>55</v>
      </c>
      <c r="X52" s="19">
        <f t="shared" si="10"/>
        <v>59</v>
      </c>
      <c r="Y52" s="19">
        <f t="shared" si="11"/>
        <v>60</v>
      </c>
      <c r="Z52" s="19">
        <f t="shared" si="3"/>
        <v>119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38</v>
      </c>
      <c r="H53" s="1">
        <v>0</v>
      </c>
      <c r="I53" s="1">
        <v>2</v>
      </c>
      <c r="J53" s="1">
        <v>40</v>
      </c>
      <c r="K53" s="1">
        <v>39</v>
      </c>
      <c r="L53" s="1">
        <v>0</v>
      </c>
      <c r="M53" s="1">
        <v>39</v>
      </c>
      <c r="N53" s="1">
        <v>34</v>
      </c>
      <c r="O53" s="1">
        <v>2</v>
      </c>
      <c r="P53" s="1">
        <v>36</v>
      </c>
      <c r="Q53" s="1">
        <v>73</v>
      </c>
      <c r="R53" s="1">
        <v>2</v>
      </c>
      <c r="S53" s="1">
        <v>75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34</v>
      </c>
      <c r="H54" s="1">
        <v>4</v>
      </c>
      <c r="I54" s="1">
        <v>0</v>
      </c>
      <c r="J54" s="1">
        <v>38</v>
      </c>
      <c r="K54" s="1">
        <v>30</v>
      </c>
      <c r="L54" s="1">
        <v>4</v>
      </c>
      <c r="M54" s="1">
        <v>34</v>
      </c>
      <c r="N54" s="1">
        <v>36</v>
      </c>
      <c r="O54" s="1">
        <v>0</v>
      </c>
      <c r="P54" s="1">
        <v>36</v>
      </c>
      <c r="Q54" s="1">
        <v>66</v>
      </c>
      <c r="R54" s="1">
        <v>4</v>
      </c>
      <c r="S54" s="1">
        <v>70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103</v>
      </c>
      <c r="H55" s="1">
        <v>25</v>
      </c>
      <c r="I55" s="1">
        <v>0</v>
      </c>
      <c r="J55" s="1">
        <v>128</v>
      </c>
      <c r="K55" s="1">
        <v>109</v>
      </c>
      <c r="L55" s="1">
        <v>8</v>
      </c>
      <c r="M55" s="1">
        <v>117</v>
      </c>
      <c r="N55" s="1">
        <v>118</v>
      </c>
      <c r="O55" s="1">
        <v>17</v>
      </c>
      <c r="P55" s="1">
        <v>135</v>
      </c>
      <c r="Q55" s="1">
        <v>227</v>
      </c>
      <c r="R55" s="1">
        <v>25</v>
      </c>
      <c r="S55" s="1">
        <v>252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46</v>
      </c>
      <c r="H56" s="1">
        <v>0</v>
      </c>
      <c r="I56" s="1">
        <v>0</v>
      </c>
      <c r="J56" s="1">
        <v>46</v>
      </c>
      <c r="K56" s="1">
        <v>45</v>
      </c>
      <c r="L56" s="1">
        <v>0</v>
      </c>
      <c r="M56" s="1">
        <v>45</v>
      </c>
      <c r="N56" s="1">
        <v>52</v>
      </c>
      <c r="O56" s="1">
        <v>0</v>
      </c>
      <c r="P56" s="1">
        <v>52</v>
      </c>
      <c r="Q56" s="1">
        <v>97</v>
      </c>
      <c r="R56" s="1">
        <v>0</v>
      </c>
      <c r="S56" s="1">
        <v>97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154</v>
      </c>
      <c r="H57" s="1">
        <v>16</v>
      </c>
      <c r="I57" s="1">
        <v>1</v>
      </c>
      <c r="J57" s="1">
        <v>171</v>
      </c>
      <c r="K57" s="1">
        <v>137</v>
      </c>
      <c r="L57" s="1">
        <v>0</v>
      </c>
      <c r="M57" s="1">
        <v>137</v>
      </c>
      <c r="N57" s="1">
        <v>136</v>
      </c>
      <c r="O57" s="1">
        <v>18</v>
      </c>
      <c r="P57" s="1">
        <v>154</v>
      </c>
      <c r="Q57" s="1">
        <v>273</v>
      </c>
      <c r="R57" s="1">
        <v>18</v>
      </c>
      <c r="S57" s="1">
        <v>291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42</v>
      </c>
      <c r="H58" s="1">
        <v>0</v>
      </c>
      <c r="I58" s="1">
        <v>0</v>
      </c>
      <c r="J58" s="1">
        <v>42</v>
      </c>
      <c r="K58" s="1">
        <v>40</v>
      </c>
      <c r="L58" s="1">
        <v>0</v>
      </c>
      <c r="M58" s="1">
        <v>40</v>
      </c>
      <c r="N58" s="1">
        <v>48</v>
      </c>
      <c r="O58" s="1">
        <v>0</v>
      </c>
      <c r="P58" s="1">
        <v>48</v>
      </c>
      <c r="Q58" s="1">
        <v>88</v>
      </c>
      <c r="R58" s="1">
        <v>0</v>
      </c>
      <c r="S58" s="1">
        <v>88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102</v>
      </c>
      <c r="H59" s="1">
        <v>0</v>
      </c>
      <c r="I59" s="1">
        <v>1</v>
      </c>
      <c r="J59" s="1">
        <v>103</v>
      </c>
      <c r="K59" s="1">
        <v>84</v>
      </c>
      <c r="L59" s="1">
        <v>1</v>
      </c>
      <c r="M59" s="1">
        <v>85</v>
      </c>
      <c r="N59" s="1">
        <v>103</v>
      </c>
      <c r="O59" s="1">
        <v>0</v>
      </c>
      <c r="P59" s="1">
        <v>103</v>
      </c>
      <c r="Q59" s="1">
        <v>187</v>
      </c>
      <c r="R59" s="1">
        <v>1</v>
      </c>
      <c r="S59" s="1">
        <v>188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13</v>
      </c>
      <c r="H60" s="1">
        <v>2</v>
      </c>
      <c r="I60" s="1">
        <v>0</v>
      </c>
      <c r="J60" s="1">
        <v>15</v>
      </c>
      <c r="K60" s="1">
        <v>10</v>
      </c>
      <c r="L60" s="1">
        <v>2</v>
      </c>
      <c r="M60" s="1">
        <v>12</v>
      </c>
      <c r="N60" s="1">
        <v>9</v>
      </c>
      <c r="O60" s="1">
        <v>0</v>
      </c>
      <c r="P60" s="1">
        <v>9</v>
      </c>
      <c r="Q60" s="1">
        <v>19</v>
      </c>
      <c r="R60" s="1">
        <v>2</v>
      </c>
      <c r="S60" s="1">
        <v>21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111</v>
      </c>
      <c r="H61" s="1">
        <v>1</v>
      </c>
      <c r="I61" s="1">
        <v>1</v>
      </c>
      <c r="J61" s="1">
        <v>113</v>
      </c>
      <c r="K61" s="1">
        <v>122</v>
      </c>
      <c r="L61" s="1">
        <v>2</v>
      </c>
      <c r="M61" s="1">
        <v>124</v>
      </c>
      <c r="N61" s="1">
        <v>136</v>
      </c>
      <c r="O61" s="1">
        <v>0</v>
      </c>
      <c r="P61" s="1">
        <v>136</v>
      </c>
      <c r="Q61" s="1">
        <v>258</v>
      </c>
      <c r="R61" s="1">
        <v>2</v>
      </c>
      <c r="S61" s="1">
        <v>260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58</v>
      </c>
      <c r="H62" s="1">
        <v>1</v>
      </c>
      <c r="I62" s="1">
        <v>1</v>
      </c>
      <c r="J62" s="1">
        <v>60</v>
      </c>
      <c r="K62" s="1">
        <v>55</v>
      </c>
      <c r="L62" s="1">
        <v>0</v>
      </c>
      <c r="M62" s="1">
        <v>55</v>
      </c>
      <c r="N62" s="1">
        <v>63</v>
      </c>
      <c r="O62" s="1">
        <v>2</v>
      </c>
      <c r="P62" s="1">
        <v>65</v>
      </c>
      <c r="Q62" s="1">
        <v>118</v>
      </c>
      <c r="R62" s="1">
        <v>2</v>
      </c>
      <c r="S62" s="1">
        <v>120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372</v>
      </c>
      <c r="H63" s="1">
        <v>4</v>
      </c>
      <c r="I63" s="1">
        <v>3</v>
      </c>
      <c r="J63" s="1">
        <v>379</v>
      </c>
      <c r="K63" s="1">
        <v>392</v>
      </c>
      <c r="L63" s="1">
        <v>7</v>
      </c>
      <c r="M63" s="1">
        <v>399</v>
      </c>
      <c r="N63" s="1">
        <v>377</v>
      </c>
      <c r="O63" s="1">
        <v>0</v>
      </c>
      <c r="P63" s="1">
        <v>377</v>
      </c>
      <c r="Q63" s="1">
        <v>769</v>
      </c>
      <c r="R63" s="1">
        <v>7</v>
      </c>
      <c r="S63" s="1">
        <v>776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19</v>
      </c>
      <c r="H64" s="1">
        <v>0</v>
      </c>
      <c r="I64" s="1">
        <v>0</v>
      </c>
      <c r="J64" s="1">
        <v>19</v>
      </c>
      <c r="K64" s="1">
        <v>14</v>
      </c>
      <c r="L64" s="1">
        <v>0</v>
      </c>
      <c r="M64" s="1">
        <v>14</v>
      </c>
      <c r="N64" s="1">
        <v>16</v>
      </c>
      <c r="O64" s="1">
        <v>0</v>
      </c>
      <c r="P64" s="1">
        <v>16</v>
      </c>
      <c r="Q64" s="1">
        <v>30</v>
      </c>
      <c r="R64" s="1">
        <v>0</v>
      </c>
      <c r="S64" s="1">
        <v>30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36</v>
      </c>
      <c r="H65" s="1">
        <v>0</v>
      </c>
      <c r="I65" s="1">
        <v>0</v>
      </c>
      <c r="J65" s="1">
        <v>36</v>
      </c>
      <c r="K65" s="1">
        <v>34</v>
      </c>
      <c r="L65" s="1">
        <v>0</v>
      </c>
      <c r="M65" s="1">
        <v>34</v>
      </c>
      <c r="N65" s="1">
        <v>29</v>
      </c>
      <c r="O65" s="1">
        <v>0</v>
      </c>
      <c r="P65" s="1">
        <v>29</v>
      </c>
      <c r="Q65" s="1">
        <v>63</v>
      </c>
      <c r="R65" s="1">
        <v>0</v>
      </c>
      <c r="S65" s="1">
        <v>63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18</v>
      </c>
      <c r="H66" s="1">
        <v>0</v>
      </c>
      <c r="I66" s="1">
        <v>0</v>
      </c>
      <c r="J66" s="1">
        <v>18</v>
      </c>
      <c r="K66" s="1">
        <v>18</v>
      </c>
      <c r="L66" s="1">
        <v>0</v>
      </c>
      <c r="M66" s="1">
        <v>18</v>
      </c>
      <c r="N66" s="1">
        <v>19</v>
      </c>
      <c r="O66" s="1">
        <v>0</v>
      </c>
      <c r="P66" s="1">
        <v>19</v>
      </c>
      <c r="Q66" s="1">
        <v>37</v>
      </c>
      <c r="R66" s="1">
        <v>0</v>
      </c>
      <c r="S66" s="1">
        <v>37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55</v>
      </c>
      <c r="H67" s="1">
        <v>0</v>
      </c>
      <c r="I67" s="1">
        <v>0</v>
      </c>
      <c r="J67" s="1">
        <v>55</v>
      </c>
      <c r="K67" s="1">
        <v>59</v>
      </c>
      <c r="L67" s="1">
        <v>0</v>
      </c>
      <c r="M67" s="1">
        <v>59</v>
      </c>
      <c r="N67" s="1">
        <v>60</v>
      </c>
      <c r="O67" s="1">
        <v>0</v>
      </c>
      <c r="P67" s="1">
        <v>60</v>
      </c>
      <c r="Q67" s="1">
        <v>119</v>
      </c>
      <c r="R67" s="1">
        <v>0</v>
      </c>
      <c r="S67" s="1">
        <v>119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7:AC7"/>
    <mergeCell ref="AB8:AB11"/>
    <mergeCell ref="AB13:AC13"/>
    <mergeCell ref="V1:AC1"/>
    <mergeCell ref="AB3:AC3"/>
    <mergeCell ref="AB4:AC4"/>
    <mergeCell ref="AB5:AC5"/>
    <mergeCell ref="AB6:AC6"/>
  </mergeCells>
  <phoneticPr fontId="3"/>
  <pageMargins left="0.7" right="0.7" top="0.75" bottom="0.75" header="0.3" footer="0.3"/>
  <pageSetup paperSize="9" scale="8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5950-3D1A-43A2-AED3-67B1DDC78AE4}">
  <sheetPr>
    <pageSetUpPr fitToPage="1"/>
  </sheetPr>
  <dimension ref="A1:AN68"/>
  <sheetViews>
    <sheetView view="pageBreakPreview" topLeftCell="X1" zoomScale="85" zoomScaleNormal="55" zoomScaleSheetLayoutView="85" workbookViewId="0">
      <selection activeCell="AE20" sqref="AE20"/>
    </sheetView>
  </sheetViews>
  <sheetFormatPr defaultRowHeight="13.5" x14ac:dyDescent="0.15"/>
  <cols>
    <col min="1" max="11" width="9" style="1" hidden="1" customWidth="1"/>
    <col min="12" max="12" width="7.875" style="1" hidden="1" customWidth="1"/>
    <col min="13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69" t="s">
        <v>135</v>
      </c>
      <c r="W1" s="70"/>
      <c r="X1" s="70"/>
      <c r="Y1" s="70"/>
      <c r="Z1" s="70"/>
      <c r="AA1" s="70"/>
      <c r="AB1" s="70"/>
      <c r="AC1" s="7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125</v>
      </c>
      <c r="H2" s="1">
        <v>4</v>
      </c>
      <c r="I2" s="1">
        <v>0</v>
      </c>
      <c r="J2" s="1">
        <v>129</v>
      </c>
      <c r="K2" s="1">
        <v>140</v>
      </c>
      <c r="L2" s="1">
        <v>5</v>
      </c>
      <c r="M2" s="1">
        <v>145</v>
      </c>
      <c r="N2" s="1">
        <v>163</v>
      </c>
      <c r="O2" s="1">
        <v>1</v>
      </c>
      <c r="P2" s="1">
        <v>164</v>
      </c>
      <c r="Q2" s="1">
        <v>303</v>
      </c>
      <c r="R2" s="1">
        <v>6</v>
      </c>
      <c r="S2" s="1">
        <v>309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27</v>
      </c>
      <c r="H3" s="1">
        <v>0</v>
      </c>
      <c r="I3" s="1">
        <v>0</v>
      </c>
      <c r="J3" s="1">
        <v>27</v>
      </c>
      <c r="K3" s="1">
        <v>33</v>
      </c>
      <c r="L3" s="1">
        <v>0</v>
      </c>
      <c r="M3" s="1">
        <v>33</v>
      </c>
      <c r="N3" s="1">
        <v>42</v>
      </c>
      <c r="O3" s="1">
        <v>0</v>
      </c>
      <c r="P3" s="1">
        <v>42</v>
      </c>
      <c r="Q3" s="1">
        <v>75</v>
      </c>
      <c r="R3" s="1">
        <v>0</v>
      </c>
      <c r="S3" s="1">
        <v>75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71" t="s">
        <v>26</v>
      </c>
      <c r="AC3" s="7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24</v>
      </c>
      <c r="L4" s="1">
        <v>0</v>
      </c>
      <c r="M4" s="1">
        <v>24</v>
      </c>
      <c r="N4" s="1">
        <v>21</v>
      </c>
      <c r="O4" s="1">
        <v>1</v>
      </c>
      <c r="P4" s="1">
        <v>22</v>
      </c>
      <c r="Q4" s="1">
        <v>45</v>
      </c>
      <c r="R4" s="1">
        <v>1</v>
      </c>
      <c r="S4" s="1">
        <v>46</v>
      </c>
      <c r="V4" s="44" t="s">
        <v>19</v>
      </c>
      <c r="W4" s="19">
        <f t="shared" ref="W4:W21" si="0">VLOOKUP($A2,$A$2:$S$67,10,FALSE)</f>
        <v>129</v>
      </c>
      <c r="X4" s="19">
        <f t="shared" ref="X4:X21" si="1">VLOOKUP($A2,$A$2:$S$67,13,FALSE)</f>
        <v>145</v>
      </c>
      <c r="Y4" s="19">
        <f t="shared" ref="Y4:Y21" si="2">VLOOKUP($A2,$A$2:$S$67,16,FALSE)</f>
        <v>164</v>
      </c>
      <c r="Z4" s="19">
        <f t="shared" ref="Z4:Z52" si="3">Y4+X4</f>
        <v>309</v>
      </c>
      <c r="AA4" s="16"/>
      <c r="AB4" s="73" t="s">
        <v>29</v>
      </c>
      <c r="AC4" s="61"/>
      <c r="AD4" s="4" t="s">
        <v>41</v>
      </c>
      <c r="AE4" s="19">
        <f>SUM(K2:K67)</f>
        <v>14039</v>
      </c>
      <c r="AF4" s="19">
        <f>SUM(N2:N67)</f>
        <v>15353</v>
      </c>
      <c r="AG4" s="20">
        <f>AE4+AF4</f>
        <v>29392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60</v>
      </c>
      <c r="H5" s="1">
        <v>0</v>
      </c>
      <c r="I5" s="1">
        <v>1</v>
      </c>
      <c r="J5" s="1">
        <v>61</v>
      </c>
      <c r="K5" s="1">
        <v>50</v>
      </c>
      <c r="L5" s="1">
        <v>0</v>
      </c>
      <c r="M5" s="1">
        <v>50</v>
      </c>
      <c r="N5" s="1">
        <v>65</v>
      </c>
      <c r="O5" s="1">
        <v>1</v>
      </c>
      <c r="P5" s="1">
        <v>66</v>
      </c>
      <c r="Q5" s="1">
        <v>115</v>
      </c>
      <c r="R5" s="1">
        <v>1</v>
      </c>
      <c r="S5" s="1">
        <v>116</v>
      </c>
      <c r="V5" s="44" t="s">
        <v>20</v>
      </c>
      <c r="W5" s="19">
        <f t="shared" si="0"/>
        <v>27</v>
      </c>
      <c r="X5" s="19">
        <f t="shared" si="1"/>
        <v>33</v>
      </c>
      <c r="Y5" s="19">
        <f t="shared" si="2"/>
        <v>42</v>
      </c>
      <c r="Z5" s="19">
        <f t="shared" si="3"/>
        <v>75</v>
      </c>
      <c r="AA5" s="16"/>
      <c r="AB5" s="73" t="s">
        <v>31</v>
      </c>
      <c r="AC5" s="61"/>
      <c r="AD5" s="4" t="s">
        <v>41</v>
      </c>
      <c r="AE5" s="19">
        <f>SUM(L2:L67)</f>
        <v>91</v>
      </c>
      <c r="AF5" s="19">
        <f>SUM(O2:O67)</f>
        <v>123</v>
      </c>
      <c r="AG5" s="20">
        <f>AE5+AF5</f>
        <v>214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33</v>
      </c>
      <c r="L6" s="1">
        <v>0</v>
      </c>
      <c r="M6" s="1">
        <v>33</v>
      </c>
      <c r="N6" s="1">
        <v>37</v>
      </c>
      <c r="O6" s="1">
        <v>0</v>
      </c>
      <c r="P6" s="1">
        <v>37</v>
      </c>
      <c r="Q6" s="1">
        <v>70</v>
      </c>
      <c r="R6" s="1">
        <v>0</v>
      </c>
      <c r="S6" s="1">
        <v>70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74" t="s">
        <v>33</v>
      </c>
      <c r="AC6" s="75"/>
      <c r="AD6" s="21">
        <f>SUM(J2:J67)</f>
        <v>12556</v>
      </c>
      <c r="AE6" s="21">
        <f>SUM(AE4:AE5)</f>
        <v>14130</v>
      </c>
      <c r="AF6" s="19">
        <f>SUM(AF4:AF5)</f>
        <v>15476</v>
      </c>
      <c r="AG6" s="22">
        <f>SUM(AG4:AG5)</f>
        <v>29606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68</v>
      </c>
      <c r="H7" s="1">
        <v>0</v>
      </c>
      <c r="I7" s="1">
        <v>0</v>
      </c>
      <c r="J7" s="1">
        <v>68</v>
      </c>
      <c r="K7" s="1">
        <v>73</v>
      </c>
      <c r="L7" s="1">
        <v>0</v>
      </c>
      <c r="M7" s="1">
        <v>73</v>
      </c>
      <c r="N7" s="1">
        <v>80</v>
      </c>
      <c r="O7" s="1">
        <v>0</v>
      </c>
      <c r="P7" s="1">
        <v>80</v>
      </c>
      <c r="Q7" s="1">
        <v>153</v>
      </c>
      <c r="R7" s="1">
        <v>0</v>
      </c>
      <c r="S7" s="1">
        <v>153</v>
      </c>
      <c r="V7" s="44" t="s">
        <v>30</v>
      </c>
      <c r="W7" s="19">
        <f t="shared" si="0"/>
        <v>61</v>
      </c>
      <c r="X7" s="19">
        <f t="shared" si="1"/>
        <v>50</v>
      </c>
      <c r="Y7" s="19">
        <f t="shared" si="2"/>
        <v>66</v>
      </c>
      <c r="Z7" s="19">
        <f t="shared" si="3"/>
        <v>116</v>
      </c>
      <c r="AA7" s="16"/>
      <c r="AB7" s="64" t="s">
        <v>35</v>
      </c>
      <c r="AC7" s="65"/>
      <c r="AD7" s="23">
        <f>AD8-AD10-AD11</f>
        <v>0</v>
      </c>
      <c r="AE7" s="23">
        <f>AE8+AE9-AE10-AE11</f>
        <v>-14</v>
      </c>
      <c r="AF7" s="23">
        <f>AF8+AF9-AF10-AF11</f>
        <v>-6</v>
      </c>
      <c r="AG7" s="23">
        <f>AG8+AG9-AG10-AG11</f>
        <v>-20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37</v>
      </c>
      <c r="H8" s="1">
        <v>0</v>
      </c>
      <c r="I8" s="1">
        <v>0</v>
      </c>
      <c r="J8" s="1">
        <v>37</v>
      </c>
      <c r="K8" s="1">
        <v>36</v>
      </c>
      <c r="L8" s="1">
        <v>0</v>
      </c>
      <c r="M8" s="1">
        <v>36</v>
      </c>
      <c r="N8" s="1">
        <v>38</v>
      </c>
      <c r="O8" s="1">
        <v>0</v>
      </c>
      <c r="P8" s="1">
        <v>38</v>
      </c>
      <c r="Q8" s="1">
        <v>74</v>
      </c>
      <c r="R8" s="1">
        <v>0</v>
      </c>
      <c r="S8" s="1">
        <v>74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37</v>
      </c>
      <c r="Z8" s="19">
        <f t="shared" si="3"/>
        <v>70</v>
      </c>
      <c r="AA8" s="16"/>
      <c r="AB8" s="66" t="s">
        <v>37</v>
      </c>
      <c r="AC8" s="8" t="s">
        <v>38</v>
      </c>
      <c r="AD8" s="5">
        <v>27</v>
      </c>
      <c r="AE8" s="5">
        <v>24</v>
      </c>
      <c r="AF8" s="5">
        <v>17</v>
      </c>
      <c r="AG8" s="5">
        <f t="shared" ref="AG8:AG11" si="4">SUM(AE8:AF8)</f>
        <v>41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49</v>
      </c>
      <c r="H9" s="1">
        <v>1</v>
      </c>
      <c r="I9" s="1">
        <v>1</v>
      </c>
      <c r="J9" s="1">
        <v>51</v>
      </c>
      <c r="K9" s="1">
        <v>49</v>
      </c>
      <c r="L9" s="1">
        <v>1</v>
      </c>
      <c r="M9" s="1">
        <v>50</v>
      </c>
      <c r="N9" s="1">
        <v>46</v>
      </c>
      <c r="O9" s="1">
        <v>1</v>
      </c>
      <c r="P9" s="1">
        <v>47</v>
      </c>
      <c r="Q9" s="1">
        <v>95</v>
      </c>
      <c r="R9" s="1">
        <v>2</v>
      </c>
      <c r="S9" s="1">
        <v>97</v>
      </c>
      <c r="V9" s="44" t="s">
        <v>34</v>
      </c>
      <c r="W9" s="19">
        <f t="shared" si="0"/>
        <v>68</v>
      </c>
      <c r="X9" s="19">
        <f t="shared" si="1"/>
        <v>73</v>
      </c>
      <c r="Y9" s="19">
        <f t="shared" si="2"/>
        <v>80</v>
      </c>
      <c r="Z9" s="19">
        <f t="shared" si="3"/>
        <v>153</v>
      </c>
      <c r="AA9" s="16"/>
      <c r="AB9" s="67"/>
      <c r="AC9" s="6" t="s">
        <v>40</v>
      </c>
      <c r="AD9" s="6" t="s">
        <v>41</v>
      </c>
      <c r="AE9" s="7">
        <v>3</v>
      </c>
      <c r="AF9" s="7">
        <v>8</v>
      </c>
      <c r="AG9" s="7">
        <f t="shared" si="4"/>
        <v>11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120</v>
      </c>
      <c r="H10" s="1">
        <v>0</v>
      </c>
      <c r="I10" s="1">
        <v>1</v>
      </c>
      <c r="J10" s="1">
        <v>121</v>
      </c>
      <c r="K10" s="1">
        <v>125</v>
      </c>
      <c r="L10" s="1">
        <v>0</v>
      </c>
      <c r="M10" s="1">
        <v>125</v>
      </c>
      <c r="N10" s="1">
        <v>135</v>
      </c>
      <c r="O10" s="1">
        <v>1</v>
      </c>
      <c r="P10" s="1">
        <v>136</v>
      </c>
      <c r="Q10" s="1">
        <v>260</v>
      </c>
      <c r="R10" s="1">
        <v>1</v>
      </c>
      <c r="S10" s="1">
        <v>261</v>
      </c>
      <c r="V10" s="44" t="s">
        <v>36</v>
      </c>
      <c r="W10" s="19">
        <f t="shared" si="0"/>
        <v>37</v>
      </c>
      <c r="X10" s="19">
        <f t="shared" si="1"/>
        <v>36</v>
      </c>
      <c r="Y10" s="19">
        <f t="shared" si="2"/>
        <v>38</v>
      </c>
      <c r="Z10" s="19">
        <f t="shared" si="3"/>
        <v>74</v>
      </c>
      <c r="AA10" s="16"/>
      <c r="AB10" s="67"/>
      <c r="AC10" s="8" t="s">
        <v>43</v>
      </c>
      <c r="AD10" s="5">
        <v>13</v>
      </c>
      <c r="AE10" s="5">
        <v>25</v>
      </c>
      <c r="AF10" s="5">
        <v>22</v>
      </c>
      <c r="AG10" s="5">
        <f>SUM(AE10:AF10)</f>
        <v>47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97</v>
      </c>
      <c r="H11" s="1">
        <v>3</v>
      </c>
      <c r="I11" s="1">
        <v>0</v>
      </c>
      <c r="J11" s="1">
        <v>100</v>
      </c>
      <c r="K11" s="1">
        <v>90</v>
      </c>
      <c r="L11" s="1">
        <v>2</v>
      </c>
      <c r="M11" s="1">
        <v>92</v>
      </c>
      <c r="N11" s="1">
        <v>94</v>
      </c>
      <c r="O11" s="1">
        <v>1</v>
      </c>
      <c r="P11" s="1">
        <v>95</v>
      </c>
      <c r="Q11" s="1">
        <v>184</v>
      </c>
      <c r="R11" s="1">
        <v>3</v>
      </c>
      <c r="S11" s="1">
        <v>187</v>
      </c>
      <c r="V11" s="44" t="s">
        <v>39</v>
      </c>
      <c r="W11" s="19">
        <f t="shared" si="0"/>
        <v>51</v>
      </c>
      <c r="X11" s="19">
        <f t="shared" si="1"/>
        <v>50</v>
      </c>
      <c r="Y11" s="19">
        <f t="shared" si="2"/>
        <v>47</v>
      </c>
      <c r="Z11" s="19">
        <f t="shared" si="3"/>
        <v>97</v>
      </c>
      <c r="AA11" s="16"/>
      <c r="AB11" s="68"/>
      <c r="AC11" s="9" t="s">
        <v>45</v>
      </c>
      <c r="AD11" s="3">
        <v>14</v>
      </c>
      <c r="AE11" s="3">
        <v>16</v>
      </c>
      <c r="AF11" s="3">
        <v>9</v>
      </c>
      <c r="AG11" s="5">
        <f t="shared" si="4"/>
        <v>25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50</v>
      </c>
      <c r="H12" s="1">
        <v>0</v>
      </c>
      <c r="I12" s="1">
        <v>0</v>
      </c>
      <c r="J12" s="1">
        <v>50</v>
      </c>
      <c r="K12" s="1">
        <v>56</v>
      </c>
      <c r="L12" s="1">
        <v>0</v>
      </c>
      <c r="M12" s="1">
        <v>56</v>
      </c>
      <c r="N12" s="1">
        <v>61</v>
      </c>
      <c r="O12" s="1">
        <v>0</v>
      </c>
      <c r="P12" s="1">
        <v>61</v>
      </c>
      <c r="Q12" s="1">
        <v>117</v>
      </c>
      <c r="R12" s="1">
        <v>0</v>
      </c>
      <c r="S12" s="1">
        <v>117</v>
      </c>
      <c r="V12" s="44" t="s">
        <v>42</v>
      </c>
      <c r="W12" s="19">
        <f t="shared" si="0"/>
        <v>121</v>
      </c>
      <c r="X12" s="19">
        <f t="shared" si="1"/>
        <v>125</v>
      </c>
      <c r="Y12" s="19">
        <f t="shared" si="2"/>
        <v>136</v>
      </c>
      <c r="Z12" s="19">
        <f t="shared" si="3"/>
        <v>261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106</v>
      </c>
      <c r="H13" s="1">
        <v>1</v>
      </c>
      <c r="I13" s="1">
        <v>1</v>
      </c>
      <c r="J13" s="1">
        <v>108</v>
      </c>
      <c r="K13" s="1">
        <v>116</v>
      </c>
      <c r="L13" s="1">
        <v>2</v>
      </c>
      <c r="M13" s="1">
        <v>118</v>
      </c>
      <c r="N13" s="1">
        <v>121</v>
      </c>
      <c r="O13" s="1">
        <v>2</v>
      </c>
      <c r="P13" s="1">
        <v>123</v>
      </c>
      <c r="Q13" s="1">
        <v>237</v>
      </c>
      <c r="R13" s="1">
        <v>4</v>
      </c>
      <c r="S13" s="1">
        <v>241</v>
      </c>
      <c r="V13" s="44" t="s">
        <v>44</v>
      </c>
      <c r="W13" s="19">
        <f t="shared" si="0"/>
        <v>100</v>
      </c>
      <c r="X13" s="19">
        <f t="shared" si="1"/>
        <v>92</v>
      </c>
      <c r="Y13" s="19">
        <f t="shared" si="2"/>
        <v>95</v>
      </c>
      <c r="Z13" s="19">
        <f t="shared" si="3"/>
        <v>187</v>
      </c>
      <c r="AA13" s="28"/>
      <c r="AB13" s="58" t="s">
        <v>125</v>
      </c>
      <c r="AC13" s="61"/>
      <c r="AD13" s="58"/>
      <c r="AE13" s="60"/>
      <c r="AF13" s="60"/>
      <c r="AG13" s="6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11</v>
      </c>
      <c r="L14" s="1">
        <v>0</v>
      </c>
      <c r="M14" s="1">
        <v>11</v>
      </c>
      <c r="N14" s="1">
        <v>14</v>
      </c>
      <c r="O14" s="1">
        <v>0</v>
      </c>
      <c r="P14" s="1">
        <v>14</v>
      </c>
      <c r="Q14" s="1">
        <v>25</v>
      </c>
      <c r="R14" s="1">
        <v>0</v>
      </c>
      <c r="S14" s="1">
        <v>25</v>
      </c>
      <c r="V14" s="44" t="s">
        <v>46</v>
      </c>
      <c r="W14" s="19">
        <f t="shared" si="0"/>
        <v>50</v>
      </c>
      <c r="X14" s="19">
        <f t="shared" si="1"/>
        <v>56</v>
      </c>
      <c r="Y14" s="19">
        <f t="shared" si="2"/>
        <v>61</v>
      </c>
      <c r="Z14" s="19">
        <f t="shared" si="3"/>
        <v>117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35</v>
      </c>
      <c r="H15" s="1">
        <v>0</v>
      </c>
      <c r="I15" s="1">
        <v>0</v>
      </c>
      <c r="J15" s="1">
        <v>35</v>
      </c>
      <c r="K15" s="1">
        <v>31</v>
      </c>
      <c r="L15" s="1">
        <v>0</v>
      </c>
      <c r="M15" s="1">
        <v>31</v>
      </c>
      <c r="N15" s="1">
        <v>40</v>
      </c>
      <c r="O15" s="1">
        <v>0</v>
      </c>
      <c r="P15" s="1">
        <v>40</v>
      </c>
      <c r="Q15" s="1">
        <v>71</v>
      </c>
      <c r="R15" s="1">
        <v>0</v>
      </c>
      <c r="S15" s="1">
        <v>71</v>
      </c>
      <c r="V15" s="44" t="s">
        <v>47</v>
      </c>
      <c r="W15" s="19">
        <f t="shared" si="0"/>
        <v>108</v>
      </c>
      <c r="X15" s="19">
        <f t="shared" si="1"/>
        <v>118</v>
      </c>
      <c r="Y15" s="19">
        <f t="shared" si="2"/>
        <v>123</v>
      </c>
      <c r="Z15" s="19">
        <f t="shared" si="3"/>
        <v>241</v>
      </c>
      <c r="AA15" s="28"/>
      <c r="AB15" s="62" t="s">
        <v>60</v>
      </c>
      <c r="AC15" s="63"/>
      <c r="AD15" s="31">
        <f>VLOOKUP($A22,$A$2:$S$67,10,FALSE)+AD16</f>
        <v>807</v>
      </c>
      <c r="AE15" s="31">
        <f>VLOOKUP($A22,$A$2:$S$67,13,FALSE)+AE16</f>
        <v>838</v>
      </c>
      <c r="AF15" s="31">
        <f>VLOOKUP($A22,$A$2:$S$67,16,FALSE)+AF16</f>
        <v>950</v>
      </c>
      <c r="AG15" s="31">
        <f t="shared" ref="AG15:AG23" si="5">AE15+AF15</f>
        <v>1788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27</v>
      </c>
      <c r="L16" s="1">
        <v>0</v>
      </c>
      <c r="M16" s="1">
        <v>27</v>
      </c>
      <c r="N16" s="1">
        <v>34</v>
      </c>
      <c r="O16" s="1">
        <v>0</v>
      </c>
      <c r="P16" s="1">
        <v>34</v>
      </c>
      <c r="Q16" s="1">
        <v>61</v>
      </c>
      <c r="R16" s="1">
        <v>0</v>
      </c>
      <c r="S16" s="1">
        <v>61</v>
      </c>
      <c r="V16" s="44" t="s">
        <v>48</v>
      </c>
      <c r="W16" s="19">
        <f t="shared" si="0"/>
        <v>12</v>
      </c>
      <c r="X16" s="19">
        <f t="shared" si="1"/>
        <v>11</v>
      </c>
      <c r="Y16" s="19">
        <f t="shared" si="2"/>
        <v>14</v>
      </c>
      <c r="Z16" s="19">
        <f t="shared" si="3"/>
        <v>25</v>
      </c>
      <c r="AA16" s="28"/>
      <c r="AB16" s="32" t="s">
        <v>126</v>
      </c>
      <c r="AC16" s="33" t="s">
        <v>127</v>
      </c>
      <c r="AD16" s="34">
        <f>VLOOKUP($A36,$A$2:$S$67,10,FALSE)</f>
        <v>663</v>
      </c>
      <c r="AE16" s="34">
        <f>VLOOKUP($A36,$A$2:$S$67,13,FALSE)</f>
        <v>694</v>
      </c>
      <c r="AF16" s="35">
        <f>VLOOKUP($A36,$A$2:$S$67,16,FALSE)</f>
        <v>791</v>
      </c>
      <c r="AG16" s="36">
        <f t="shared" si="5"/>
        <v>1485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40</v>
      </c>
      <c r="H17" s="1">
        <v>0</v>
      </c>
      <c r="I17" s="1">
        <v>0</v>
      </c>
      <c r="J17" s="1">
        <v>40</v>
      </c>
      <c r="K17" s="1">
        <v>41</v>
      </c>
      <c r="L17" s="1">
        <v>0</v>
      </c>
      <c r="M17" s="1">
        <v>41</v>
      </c>
      <c r="N17" s="1">
        <v>40</v>
      </c>
      <c r="O17" s="1">
        <v>0</v>
      </c>
      <c r="P17" s="1">
        <v>40</v>
      </c>
      <c r="Q17" s="1">
        <v>81</v>
      </c>
      <c r="R17" s="1">
        <v>0</v>
      </c>
      <c r="S17" s="1">
        <v>81</v>
      </c>
      <c r="V17" s="44" t="s">
        <v>49</v>
      </c>
      <c r="W17" s="19">
        <f t="shared" si="0"/>
        <v>35</v>
      </c>
      <c r="X17" s="19">
        <f t="shared" si="1"/>
        <v>31</v>
      </c>
      <c r="Y17" s="19">
        <f t="shared" si="2"/>
        <v>40</v>
      </c>
      <c r="Z17" s="19">
        <f t="shared" si="3"/>
        <v>71</v>
      </c>
      <c r="AA17" s="28"/>
      <c r="AB17" s="58" t="s">
        <v>63</v>
      </c>
      <c r="AC17" s="61"/>
      <c r="AD17" s="24">
        <f t="shared" ref="AD17:AD23" si="6">VLOOKUP($A23,$A$2:$S$67,10,FALSE)</f>
        <v>228</v>
      </c>
      <c r="AE17" s="24">
        <f t="shared" ref="AE17:AE23" si="7">VLOOKUP($A23,$A$2:$S$67,13,FALSE)</f>
        <v>186</v>
      </c>
      <c r="AF17" s="24">
        <f t="shared" ref="AF17:AF23" si="8">VLOOKUP($A23,$A$2:$S$67,16,FALSE)</f>
        <v>265</v>
      </c>
      <c r="AG17" s="19">
        <f t="shared" si="5"/>
        <v>451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289</v>
      </c>
      <c r="H18" s="1">
        <v>2</v>
      </c>
      <c r="I18" s="1">
        <v>1</v>
      </c>
      <c r="J18" s="1">
        <v>292</v>
      </c>
      <c r="K18" s="1">
        <v>285</v>
      </c>
      <c r="L18" s="1">
        <v>3</v>
      </c>
      <c r="M18" s="1">
        <v>288</v>
      </c>
      <c r="N18" s="1">
        <v>312</v>
      </c>
      <c r="O18" s="1">
        <v>2</v>
      </c>
      <c r="P18" s="1">
        <v>314</v>
      </c>
      <c r="Q18" s="1">
        <v>597</v>
      </c>
      <c r="R18" s="1">
        <v>5</v>
      </c>
      <c r="S18" s="1">
        <v>602</v>
      </c>
      <c r="V18" s="44" t="s">
        <v>50</v>
      </c>
      <c r="W18" s="19">
        <f t="shared" si="0"/>
        <v>31</v>
      </c>
      <c r="X18" s="19">
        <f t="shared" si="1"/>
        <v>27</v>
      </c>
      <c r="Y18" s="19">
        <f t="shared" si="2"/>
        <v>34</v>
      </c>
      <c r="Z18" s="19">
        <f t="shared" si="3"/>
        <v>61</v>
      </c>
      <c r="AA18" s="28"/>
      <c r="AB18" s="58" t="s">
        <v>53</v>
      </c>
      <c r="AC18" s="61"/>
      <c r="AD18" s="24">
        <f t="shared" si="6"/>
        <v>455</v>
      </c>
      <c r="AE18" s="24">
        <f t="shared" si="7"/>
        <v>443</v>
      </c>
      <c r="AF18" s="24">
        <f t="shared" si="8"/>
        <v>513</v>
      </c>
      <c r="AG18" s="19">
        <f t="shared" si="5"/>
        <v>956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173</v>
      </c>
      <c r="H19" s="1">
        <v>0</v>
      </c>
      <c r="I19" s="1">
        <v>0</v>
      </c>
      <c r="J19" s="1">
        <v>173</v>
      </c>
      <c r="K19" s="1">
        <v>160</v>
      </c>
      <c r="L19" s="1">
        <v>0</v>
      </c>
      <c r="M19" s="1">
        <v>160</v>
      </c>
      <c r="N19" s="1">
        <v>192</v>
      </c>
      <c r="O19" s="1">
        <v>0</v>
      </c>
      <c r="P19" s="1">
        <v>192</v>
      </c>
      <c r="Q19" s="1">
        <v>352</v>
      </c>
      <c r="R19" s="1">
        <v>0</v>
      </c>
      <c r="S19" s="1">
        <v>352</v>
      </c>
      <c r="V19" s="44" t="s">
        <v>51</v>
      </c>
      <c r="W19" s="19">
        <f t="shared" si="0"/>
        <v>40</v>
      </c>
      <c r="X19" s="19">
        <f t="shared" si="1"/>
        <v>41</v>
      </c>
      <c r="Y19" s="19">
        <f t="shared" si="2"/>
        <v>40</v>
      </c>
      <c r="Z19" s="19">
        <f t="shared" si="3"/>
        <v>81</v>
      </c>
      <c r="AA19" s="28"/>
      <c r="AB19" s="58" t="s">
        <v>68</v>
      </c>
      <c r="AC19" s="61"/>
      <c r="AD19" s="24">
        <f t="shared" si="6"/>
        <v>257</v>
      </c>
      <c r="AE19" s="24">
        <f t="shared" si="7"/>
        <v>131</v>
      </c>
      <c r="AF19" s="24">
        <f t="shared" si="8"/>
        <v>249</v>
      </c>
      <c r="AG19" s="19">
        <f t="shared" si="5"/>
        <v>380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83</v>
      </c>
      <c r="H20" s="1">
        <v>1</v>
      </c>
      <c r="I20" s="1">
        <v>0</v>
      </c>
      <c r="J20" s="1">
        <v>84</v>
      </c>
      <c r="K20" s="1">
        <v>79</v>
      </c>
      <c r="L20" s="1">
        <v>0</v>
      </c>
      <c r="M20" s="1">
        <v>79</v>
      </c>
      <c r="N20" s="1">
        <v>73</v>
      </c>
      <c r="O20" s="1">
        <v>1</v>
      </c>
      <c r="P20" s="1">
        <v>74</v>
      </c>
      <c r="Q20" s="1">
        <v>152</v>
      </c>
      <c r="R20" s="1">
        <v>1</v>
      </c>
      <c r="S20" s="1">
        <v>153</v>
      </c>
      <c r="V20" s="44" t="s">
        <v>56</v>
      </c>
      <c r="W20" s="19">
        <f t="shared" si="0"/>
        <v>292</v>
      </c>
      <c r="X20" s="19">
        <f t="shared" si="1"/>
        <v>288</v>
      </c>
      <c r="Y20" s="19">
        <f t="shared" si="2"/>
        <v>314</v>
      </c>
      <c r="Z20" s="19">
        <f t="shared" si="3"/>
        <v>602</v>
      </c>
      <c r="AA20" s="28"/>
      <c r="AB20" s="58" t="s">
        <v>57</v>
      </c>
      <c r="AC20" s="61"/>
      <c r="AD20" s="24">
        <f t="shared" si="6"/>
        <v>494</v>
      </c>
      <c r="AE20" s="24">
        <f t="shared" si="7"/>
        <v>473</v>
      </c>
      <c r="AF20" s="24">
        <f t="shared" si="8"/>
        <v>551</v>
      </c>
      <c r="AG20" s="19">
        <f t="shared" si="5"/>
        <v>1024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173</v>
      </c>
      <c r="X21" s="19">
        <f t="shared" si="1"/>
        <v>160</v>
      </c>
      <c r="Y21" s="19">
        <f t="shared" si="2"/>
        <v>192</v>
      </c>
      <c r="Z21" s="19">
        <f t="shared" si="3"/>
        <v>352</v>
      </c>
      <c r="AA21" s="28"/>
      <c r="AB21" s="58" t="s">
        <v>59</v>
      </c>
      <c r="AC21" s="61"/>
      <c r="AD21" s="24">
        <f t="shared" si="6"/>
        <v>304</v>
      </c>
      <c r="AE21" s="24">
        <f t="shared" si="7"/>
        <v>275</v>
      </c>
      <c r="AF21" s="24">
        <f t="shared" si="8"/>
        <v>341</v>
      </c>
      <c r="AG21" s="19">
        <f t="shared" si="5"/>
        <v>616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139</v>
      </c>
      <c r="H22" s="1">
        <v>3</v>
      </c>
      <c r="I22" s="1">
        <v>2</v>
      </c>
      <c r="J22" s="1">
        <v>144</v>
      </c>
      <c r="K22" s="1">
        <v>142</v>
      </c>
      <c r="L22" s="1">
        <v>2</v>
      </c>
      <c r="M22" s="1">
        <v>144</v>
      </c>
      <c r="N22" s="1">
        <v>154</v>
      </c>
      <c r="O22" s="1">
        <v>5</v>
      </c>
      <c r="P22" s="1">
        <v>159</v>
      </c>
      <c r="Q22" s="1">
        <v>296</v>
      </c>
      <c r="R22" s="1">
        <v>7</v>
      </c>
      <c r="S22" s="1">
        <v>303</v>
      </c>
      <c r="V22" s="44" t="s">
        <v>61</v>
      </c>
      <c r="W22" s="19">
        <f>AD15+AD17+AD18</f>
        <v>1490</v>
      </c>
      <c r="X22" s="19">
        <f>AE15+AE17+AE18</f>
        <v>1467</v>
      </c>
      <c r="Y22" s="19">
        <f>AF15+AF17+AF18</f>
        <v>1728</v>
      </c>
      <c r="Z22" s="19">
        <f t="shared" si="3"/>
        <v>3195</v>
      </c>
      <c r="AA22" s="28"/>
      <c r="AB22" s="58" t="s">
        <v>62</v>
      </c>
      <c r="AC22" s="61"/>
      <c r="AD22" s="24">
        <f t="shared" si="6"/>
        <v>306</v>
      </c>
      <c r="AE22" s="24">
        <f t="shared" si="7"/>
        <v>296</v>
      </c>
      <c r="AF22" s="24">
        <f t="shared" si="8"/>
        <v>347</v>
      </c>
      <c r="AG22" s="19">
        <f t="shared" si="5"/>
        <v>643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228</v>
      </c>
      <c r="H23" s="1">
        <v>0</v>
      </c>
      <c r="I23" s="1">
        <v>0</v>
      </c>
      <c r="J23" s="1">
        <v>228</v>
      </c>
      <c r="K23" s="1">
        <v>186</v>
      </c>
      <c r="L23" s="1">
        <v>0</v>
      </c>
      <c r="M23" s="1">
        <v>186</v>
      </c>
      <c r="N23" s="1">
        <v>265</v>
      </c>
      <c r="O23" s="1">
        <v>0</v>
      </c>
      <c r="P23" s="1">
        <v>265</v>
      </c>
      <c r="Q23" s="1">
        <v>451</v>
      </c>
      <c r="R23" s="1">
        <v>0</v>
      </c>
      <c r="S23" s="1">
        <v>451</v>
      </c>
      <c r="V23" s="44" t="s">
        <v>64</v>
      </c>
      <c r="W23" s="19">
        <f>AD19+AD20+AD21+AD22+AD23</f>
        <v>1823</v>
      </c>
      <c r="X23" s="19">
        <f>AE19+AE20+AE21+AE22+AE23</f>
        <v>1608</v>
      </c>
      <c r="Y23" s="19">
        <f>AF19+AF20+AF21+AF22+AF23</f>
        <v>1990</v>
      </c>
      <c r="Z23" s="19">
        <f t="shared" si="3"/>
        <v>3598</v>
      </c>
      <c r="AA23" s="28"/>
      <c r="AB23" s="58" t="s">
        <v>65</v>
      </c>
      <c r="AC23" s="61"/>
      <c r="AD23" s="24">
        <f t="shared" si="6"/>
        <v>462</v>
      </c>
      <c r="AE23" s="24">
        <f t="shared" si="7"/>
        <v>433</v>
      </c>
      <c r="AF23" s="24">
        <f t="shared" si="8"/>
        <v>502</v>
      </c>
      <c r="AG23" s="19">
        <f t="shared" si="5"/>
        <v>935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443</v>
      </c>
      <c r="H24" s="1">
        <v>12</v>
      </c>
      <c r="I24" s="1">
        <v>0</v>
      </c>
      <c r="J24" s="1">
        <v>455</v>
      </c>
      <c r="K24" s="1">
        <v>433</v>
      </c>
      <c r="L24" s="1">
        <v>10</v>
      </c>
      <c r="M24" s="1">
        <v>443</v>
      </c>
      <c r="N24" s="1">
        <v>511</v>
      </c>
      <c r="O24" s="1">
        <v>2</v>
      </c>
      <c r="P24" s="1">
        <v>513</v>
      </c>
      <c r="Q24" s="1">
        <v>944</v>
      </c>
      <c r="R24" s="1">
        <v>12</v>
      </c>
      <c r="S24" s="1">
        <v>956</v>
      </c>
      <c r="V24" s="44" t="s">
        <v>66</v>
      </c>
      <c r="W24" s="19">
        <f>AD31+AD32</f>
        <v>1368</v>
      </c>
      <c r="X24" s="19">
        <f>AE31+AE32</f>
        <v>1630</v>
      </c>
      <c r="Y24" s="19">
        <f>AF31+AF32</f>
        <v>1780</v>
      </c>
      <c r="Z24" s="19">
        <f t="shared" si="3"/>
        <v>3410</v>
      </c>
      <c r="AA24" s="16"/>
      <c r="AB24" s="58" t="s">
        <v>128</v>
      </c>
      <c r="AC24" s="61"/>
      <c r="AD24" s="19">
        <f>AD15+SUM(AD17:AD23)</f>
        <v>3313</v>
      </c>
      <c r="AE24" s="19">
        <f>AE15+SUM(AE17:AE23)</f>
        <v>3075</v>
      </c>
      <c r="AF24" s="19">
        <f>AF15+SUM(AF17:AF23)</f>
        <v>3718</v>
      </c>
      <c r="AG24" s="19">
        <f>AG15+SUM(AG17:AG23)</f>
        <v>6793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257</v>
      </c>
      <c r="H25" s="1">
        <v>0</v>
      </c>
      <c r="I25" s="1">
        <v>0</v>
      </c>
      <c r="J25" s="1">
        <v>257</v>
      </c>
      <c r="K25" s="1">
        <v>131</v>
      </c>
      <c r="L25" s="1">
        <v>0</v>
      </c>
      <c r="M25" s="1">
        <v>131</v>
      </c>
      <c r="N25" s="1">
        <v>249</v>
      </c>
      <c r="O25" s="1">
        <v>0</v>
      </c>
      <c r="P25" s="1">
        <v>249</v>
      </c>
      <c r="Q25" s="1">
        <v>380</v>
      </c>
      <c r="R25" s="1">
        <v>0</v>
      </c>
      <c r="S25" s="1">
        <v>380</v>
      </c>
      <c r="V25" s="44" t="s">
        <v>69</v>
      </c>
      <c r="W25" s="19">
        <f>AD33+AD34</f>
        <v>504</v>
      </c>
      <c r="X25" s="19">
        <f>AE33+AE34</f>
        <v>497</v>
      </c>
      <c r="Y25" s="19">
        <f>AF33+AF34</f>
        <v>567</v>
      </c>
      <c r="Z25" s="19">
        <f t="shared" si="3"/>
        <v>1064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492</v>
      </c>
      <c r="H26" s="1">
        <v>0</v>
      </c>
      <c r="I26" s="1">
        <v>2</v>
      </c>
      <c r="J26" s="1">
        <v>494</v>
      </c>
      <c r="K26" s="1">
        <v>472</v>
      </c>
      <c r="L26" s="1">
        <v>1</v>
      </c>
      <c r="M26" s="1">
        <v>473</v>
      </c>
      <c r="N26" s="1">
        <v>550</v>
      </c>
      <c r="O26" s="1">
        <v>1</v>
      </c>
      <c r="P26" s="1">
        <v>551</v>
      </c>
      <c r="Q26" s="1">
        <v>1022</v>
      </c>
      <c r="R26" s="1">
        <v>2</v>
      </c>
      <c r="S26" s="1">
        <v>1024</v>
      </c>
      <c r="V26" s="44" t="s">
        <v>71</v>
      </c>
      <c r="W26" s="19">
        <f>AD35+AD36+AD37</f>
        <v>2281</v>
      </c>
      <c r="X26" s="19">
        <f>AE35+AE36+AE37</f>
        <v>3101</v>
      </c>
      <c r="Y26" s="19">
        <f>AF35+AF36+AF37</f>
        <v>3207</v>
      </c>
      <c r="Z26" s="19">
        <f t="shared" si="3"/>
        <v>6308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302</v>
      </c>
      <c r="H27" s="1">
        <v>0</v>
      </c>
      <c r="I27" s="1">
        <v>2</v>
      </c>
      <c r="J27" s="1">
        <v>304</v>
      </c>
      <c r="K27" s="1">
        <v>274</v>
      </c>
      <c r="L27" s="1">
        <v>1</v>
      </c>
      <c r="M27" s="1">
        <v>275</v>
      </c>
      <c r="N27" s="1">
        <v>340</v>
      </c>
      <c r="O27" s="1">
        <v>1</v>
      </c>
      <c r="P27" s="1">
        <v>341</v>
      </c>
      <c r="Q27" s="1">
        <v>614</v>
      </c>
      <c r="R27" s="1">
        <v>2</v>
      </c>
      <c r="S27" s="1">
        <v>616</v>
      </c>
      <c r="V27" s="44" t="s">
        <v>72</v>
      </c>
      <c r="W27" s="19">
        <f>VLOOKUP($A20,$A$2:$S$67,10,FALSE)</f>
        <v>84</v>
      </c>
      <c r="X27" s="19">
        <f>VLOOKUP($A20,$A$2:$S$67,13,FALSE)</f>
        <v>79</v>
      </c>
      <c r="Y27" s="19">
        <f>VLOOKUP($A20,$A$2:$S$67,16,FALSE)</f>
        <v>74</v>
      </c>
      <c r="Z27" s="19">
        <f t="shared" si="3"/>
        <v>153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304</v>
      </c>
      <c r="H28" s="1">
        <v>1</v>
      </c>
      <c r="I28" s="1">
        <v>1</v>
      </c>
      <c r="J28" s="1">
        <v>306</v>
      </c>
      <c r="K28" s="1">
        <v>295</v>
      </c>
      <c r="L28" s="1">
        <v>1</v>
      </c>
      <c r="M28" s="1">
        <v>296</v>
      </c>
      <c r="N28" s="1">
        <v>345</v>
      </c>
      <c r="O28" s="1">
        <v>2</v>
      </c>
      <c r="P28" s="1">
        <v>347</v>
      </c>
      <c r="Q28" s="1">
        <v>640</v>
      </c>
      <c r="R28" s="1">
        <v>3</v>
      </c>
      <c r="S28" s="1">
        <v>643</v>
      </c>
      <c r="V28" s="44" t="s">
        <v>73</v>
      </c>
      <c r="W28" s="19">
        <f>AD50</f>
        <v>1765</v>
      </c>
      <c r="X28" s="19">
        <f>AE50</f>
        <v>2561</v>
      </c>
      <c r="Y28" s="19">
        <f>AF50</f>
        <v>2678</v>
      </c>
      <c r="Z28" s="19">
        <f t="shared" si="3"/>
        <v>5239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456</v>
      </c>
      <c r="H29" s="1">
        <v>1</v>
      </c>
      <c r="I29" s="1">
        <v>5</v>
      </c>
      <c r="J29" s="1">
        <v>462</v>
      </c>
      <c r="K29" s="1">
        <v>430</v>
      </c>
      <c r="L29" s="1">
        <v>3</v>
      </c>
      <c r="M29" s="1">
        <v>433</v>
      </c>
      <c r="N29" s="1">
        <v>499</v>
      </c>
      <c r="O29" s="1">
        <v>3</v>
      </c>
      <c r="P29" s="1">
        <v>502</v>
      </c>
      <c r="Q29" s="1">
        <v>929</v>
      </c>
      <c r="R29" s="1">
        <v>6</v>
      </c>
      <c r="S29" s="1">
        <v>935</v>
      </c>
      <c r="V29" s="44" t="s">
        <v>74</v>
      </c>
      <c r="W29" s="19">
        <f t="shared" ref="W29:W52" si="9">VLOOKUP($A44,$A$2:$S$67,10,FALSE)</f>
        <v>42</v>
      </c>
      <c r="X29" s="19">
        <f t="shared" ref="X29:X52" si="10">VLOOKUP($A44,$A$2:$S$67,13,FALSE)</f>
        <v>36</v>
      </c>
      <c r="Y29" s="19">
        <f t="shared" ref="Y29:Y52" si="11">VLOOKUP($A44,$A$2:$S$67,16,FALSE)</f>
        <v>42</v>
      </c>
      <c r="Z29" s="19">
        <f t="shared" si="3"/>
        <v>78</v>
      </c>
      <c r="AA29" s="16"/>
      <c r="AB29" s="58" t="s">
        <v>75</v>
      </c>
      <c r="AC29" s="5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699</v>
      </c>
      <c r="H30" s="1">
        <v>0</v>
      </c>
      <c r="I30" s="1">
        <v>2</v>
      </c>
      <c r="J30" s="1">
        <v>701</v>
      </c>
      <c r="K30" s="1">
        <v>823</v>
      </c>
      <c r="L30" s="1">
        <v>0</v>
      </c>
      <c r="M30" s="1">
        <v>823</v>
      </c>
      <c r="N30" s="1">
        <v>902</v>
      </c>
      <c r="O30" s="1">
        <v>2</v>
      </c>
      <c r="P30" s="1">
        <v>904</v>
      </c>
      <c r="Q30" s="1">
        <v>1725</v>
      </c>
      <c r="R30" s="1">
        <v>2</v>
      </c>
      <c r="S30" s="1">
        <v>1727</v>
      </c>
      <c r="V30" s="44" t="s">
        <v>77</v>
      </c>
      <c r="W30" s="19">
        <f t="shared" si="9"/>
        <v>81</v>
      </c>
      <c r="X30" s="19">
        <f t="shared" si="10"/>
        <v>88</v>
      </c>
      <c r="Y30" s="19">
        <f t="shared" si="11"/>
        <v>92</v>
      </c>
      <c r="Z30" s="19">
        <f t="shared" si="3"/>
        <v>180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659</v>
      </c>
      <c r="H31" s="1">
        <v>3</v>
      </c>
      <c r="I31" s="1">
        <v>5</v>
      </c>
      <c r="J31" s="1">
        <v>667</v>
      </c>
      <c r="K31" s="1">
        <v>803</v>
      </c>
      <c r="L31" s="1">
        <v>4</v>
      </c>
      <c r="M31" s="1">
        <v>807</v>
      </c>
      <c r="N31" s="1">
        <v>870</v>
      </c>
      <c r="O31" s="1">
        <v>6</v>
      </c>
      <c r="P31" s="1">
        <v>876</v>
      </c>
      <c r="Q31" s="1">
        <v>1673</v>
      </c>
      <c r="R31" s="1">
        <v>10</v>
      </c>
      <c r="S31" s="1">
        <v>1683</v>
      </c>
      <c r="V31" s="44" t="s">
        <v>79</v>
      </c>
      <c r="W31" s="19">
        <f t="shared" si="9"/>
        <v>67</v>
      </c>
      <c r="X31" s="19">
        <f t="shared" si="10"/>
        <v>68</v>
      </c>
      <c r="Y31" s="19">
        <f t="shared" si="11"/>
        <v>70</v>
      </c>
      <c r="Z31" s="19">
        <f t="shared" si="3"/>
        <v>138</v>
      </c>
      <c r="AA31" s="28"/>
      <c r="AB31" s="58" t="s">
        <v>80</v>
      </c>
      <c r="AC31" s="59"/>
      <c r="AD31" s="24">
        <f>VLOOKUP($A30,$A$2:$S$67,10,FALSE)</f>
        <v>701</v>
      </c>
      <c r="AE31" s="24">
        <f>VLOOKUP($A30,$A$2:$S$67,13,FALSE)</f>
        <v>823</v>
      </c>
      <c r="AF31" s="24">
        <f>VLOOKUP($A30,$A$2:$S$67,16,FALSE)</f>
        <v>904</v>
      </c>
      <c r="AG31" s="19">
        <f t="shared" ref="AG31:AG37" si="12">AE31+AF31</f>
        <v>1727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694</v>
      </c>
      <c r="H32" s="1">
        <v>3</v>
      </c>
      <c r="I32" s="1">
        <v>4</v>
      </c>
      <c r="J32" s="1">
        <v>701</v>
      </c>
      <c r="K32" s="1">
        <v>915</v>
      </c>
      <c r="L32" s="1">
        <v>4</v>
      </c>
      <c r="M32" s="1">
        <v>919</v>
      </c>
      <c r="N32" s="1">
        <v>997</v>
      </c>
      <c r="O32" s="1">
        <v>6</v>
      </c>
      <c r="P32" s="1">
        <v>1003</v>
      </c>
      <c r="Q32" s="1">
        <v>1912</v>
      </c>
      <c r="R32" s="1">
        <v>10</v>
      </c>
      <c r="S32" s="1">
        <v>1922</v>
      </c>
      <c r="V32" s="44" t="s">
        <v>82</v>
      </c>
      <c r="W32" s="19">
        <f t="shared" si="9"/>
        <v>46</v>
      </c>
      <c r="X32" s="19">
        <f t="shared" si="10"/>
        <v>48</v>
      </c>
      <c r="Y32" s="19">
        <f t="shared" si="11"/>
        <v>44</v>
      </c>
      <c r="Z32" s="19">
        <f t="shared" si="3"/>
        <v>92</v>
      </c>
      <c r="AA32" s="28"/>
      <c r="AB32" s="58" t="s">
        <v>83</v>
      </c>
      <c r="AC32" s="59"/>
      <c r="AD32" s="24">
        <f>VLOOKUP($A31,$A$2:$S$67,10,FALSE)</f>
        <v>667</v>
      </c>
      <c r="AE32" s="24">
        <f>VLOOKUP($A31,$A$2:$S$67,13,FALSE)</f>
        <v>807</v>
      </c>
      <c r="AF32" s="24">
        <f>VLOOKUP($A31,$A$2:$S$67,16,FALSE)</f>
        <v>876</v>
      </c>
      <c r="AG32" s="19">
        <f t="shared" si="12"/>
        <v>1683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969</v>
      </c>
      <c r="H33" s="1">
        <v>2</v>
      </c>
      <c r="I33" s="1">
        <v>5</v>
      </c>
      <c r="J33" s="1">
        <v>976</v>
      </c>
      <c r="K33" s="1">
        <v>1443</v>
      </c>
      <c r="L33" s="1">
        <v>5</v>
      </c>
      <c r="M33" s="1">
        <v>1448</v>
      </c>
      <c r="N33" s="1">
        <v>1463</v>
      </c>
      <c r="O33" s="1">
        <v>4</v>
      </c>
      <c r="P33" s="1">
        <v>1467</v>
      </c>
      <c r="Q33" s="1">
        <v>2906</v>
      </c>
      <c r="R33" s="1">
        <v>9</v>
      </c>
      <c r="S33" s="1">
        <v>2915</v>
      </c>
      <c r="V33" s="44" t="s">
        <v>85</v>
      </c>
      <c r="W33" s="19">
        <f t="shared" si="9"/>
        <v>12</v>
      </c>
      <c r="X33" s="19">
        <f t="shared" si="10"/>
        <v>13</v>
      </c>
      <c r="Y33" s="19">
        <f t="shared" si="11"/>
        <v>15</v>
      </c>
      <c r="Z33" s="19">
        <f t="shared" si="3"/>
        <v>28</v>
      </c>
      <c r="AA33" s="28"/>
      <c r="AB33" s="58" t="s">
        <v>86</v>
      </c>
      <c r="AC33" s="59"/>
      <c r="AD33" s="24">
        <f>VLOOKUP($A42,$A$2:$S$67,10,FALSE)</f>
        <v>266</v>
      </c>
      <c r="AE33" s="24">
        <f>VLOOKUP($A42,$A$2:$S$67,13,FALSE)</f>
        <v>245</v>
      </c>
      <c r="AF33" s="24">
        <f>VLOOKUP($A42,$A$2:$S$67,16,FALSE)</f>
        <v>305</v>
      </c>
      <c r="AG33" s="19">
        <f t="shared" si="12"/>
        <v>550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599</v>
      </c>
      <c r="H34" s="1">
        <v>2</v>
      </c>
      <c r="I34" s="1">
        <v>3</v>
      </c>
      <c r="J34" s="1">
        <v>604</v>
      </c>
      <c r="K34" s="1">
        <v>730</v>
      </c>
      <c r="L34" s="1">
        <v>4</v>
      </c>
      <c r="M34" s="1">
        <v>734</v>
      </c>
      <c r="N34" s="1">
        <v>736</v>
      </c>
      <c r="O34" s="1">
        <v>1</v>
      </c>
      <c r="P34" s="1">
        <v>737</v>
      </c>
      <c r="Q34" s="1">
        <v>1466</v>
      </c>
      <c r="R34" s="1">
        <v>5</v>
      </c>
      <c r="S34" s="1">
        <v>1471</v>
      </c>
      <c r="V34" s="44" t="s">
        <v>88</v>
      </c>
      <c r="W34" s="19">
        <f t="shared" si="9"/>
        <v>43</v>
      </c>
      <c r="X34" s="19">
        <f t="shared" si="10"/>
        <v>49</v>
      </c>
      <c r="Y34" s="19">
        <f t="shared" si="11"/>
        <v>49</v>
      </c>
      <c r="Z34" s="19">
        <f t="shared" si="3"/>
        <v>98</v>
      </c>
      <c r="AA34" s="28"/>
      <c r="AB34" s="58" t="s">
        <v>89</v>
      </c>
      <c r="AC34" s="59"/>
      <c r="AD34" s="24">
        <f>VLOOKUP($A43,$A$2:$S$67,10,FALSE)</f>
        <v>238</v>
      </c>
      <c r="AE34" s="24">
        <f>VLOOKUP($A43,$A$2:$S$67,13,FALSE)</f>
        <v>252</v>
      </c>
      <c r="AF34" s="24">
        <f>VLOOKUP($A43,$A$2:$S$67,16,FALSE)</f>
        <v>262</v>
      </c>
      <c r="AG34" s="19">
        <f t="shared" si="12"/>
        <v>514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9"/>
        <v>21</v>
      </c>
      <c r="X35" s="19">
        <f t="shared" si="10"/>
        <v>23</v>
      </c>
      <c r="Y35" s="19">
        <f t="shared" si="11"/>
        <v>15</v>
      </c>
      <c r="Z35" s="19">
        <f t="shared" si="3"/>
        <v>38</v>
      </c>
      <c r="AA35" s="28"/>
      <c r="AB35" s="58" t="s">
        <v>92</v>
      </c>
      <c r="AC35" s="59"/>
      <c r="AD35" s="24">
        <f>VLOOKUP($A32,$A$2:$S$67,10,FALSE)</f>
        <v>701</v>
      </c>
      <c r="AE35" s="24">
        <f>VLOOKUP($A32,$A$2:$S$67,13,FALSE)</f>
        <v>919</v>
      </c>
      <c r="AF35" s="24">
        <f>VLOOKUP($A32,$A$2:$S$67,16,FALSE)</f>
        <v>1003</v>
      </c>
      <c r="AG35" s="19">
        <f t="shared" si="12"/>
        <v>1922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659</v>
      </c>
      <c r="H36" s="1">
        <v>3</v>
      </c>
      <c r="I36" s="1">
        <v>1</v>
      </c>
      <c r="J36" s="1">
        <v>663</v>
      </c>
      <c r="K36" s="1">
        <v>691</v>
      </c>
      <c r="L36" s="1">
        <v>3</v>
      </c>
      <c r="M36" s="1">
        <v>694</v>
      </c>
      <c r="N36" s="1">
        <v>789</v>
      </c>
      <c r="O36" s="1">
        <v>2</v>
      </c>
      <c r="P36" s="1">
        <v>791</v>
      </c>
      <c r="Q36" s="1">
        <v>1480</v>
      </c>
      <c r="R36" s="1">
        <v>5</v>
      </c>
      <c r="S36" s="1">
        <v>1485</v>
      </c>
      <c r="V36" s="44" t="s">
        <v>94</v>
      </c>
      <c r="W36" s="19">
        <f t="shared" si="9"/>
        <v>115</v>
      </c>
      <c r="X36" s="19">
        <f t="shared" si="10"/>
        <v>115</v>
      </c>
      <c r="Y36" s="19">
        <f t="shared" si="11"/>
        <v>142</v>
      </c>
      <c r="Z36" s="19">
        <f t="shared" si="3"/>
        <v>257</v>
      </c>
      <c r="AA36" s="28"/>
      <c r="AB36" s="58" t="s">
        <v>84</v>
      </c>
      <c r="AC36" s="59"/>
      <c r="AD36" s="24">
        <f>VLOOKUP($A33,$A$2:$S$67,10,FALSE)</f>
        <v>976</v>
      </c>
      <c r="AE36" s="24">
        <f>VLOOKUP($A33,$A$2:$S$67,13,FALSE)</f>
        <v>1448</v>
      </c>
      <c r="AF36" s="24">
        <f>VLOOKUP($A33,$A$2:$S$67,16,FALSE)</f>
        <v>1467</v>
      </c>
      <c r="AG36" s="19">
        <f t="shared" si="12"/>
        <v>2915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450</v>
      </c>
      <c r="H37" s="1">
        <v>0</v>
      </c>
      <c r="I37" s="1">
        <v>1</v>
      </c>
      <c r="J37" s="1">
        <v>451</v>
      </c>
      <c r="K37" s="1">
        <v>520</v>
      </c>
      <c r="L37" s="1">
        <v>1</v>
      </c>
      <c r="M37" s="1">
        <v>521</v>
      </c>
      <c r="N37" s="1">
        <v>576</v>
      </c>
      <c r="O37" s="1">
        <v>0</v>
      </c>
      <c r="P37" s="1">
        <v>576</v>
      </c>
      <c r="Q37" s="1">
        <v>1096</v>
      </c>
      <c r="R37" s="1">
        <v>1</v>
      </c>
      <c r="S37" s="1">
        <v>1097</v>
      </c>
      <c r="V37" s="44" t="s">
        <v>96</v>
      </c>
      <c r="W37" s="19">
        <f t="shared" si="9"/>
        <v>157</v>
      </c>
      <c r="X37" s="19">
        <f t="shared" si="10"/>
        <v>144</v>
      </c>
      <c r="Y37" s="19">
        <f t="shared" si="11"/>
        <v>163</v>
      </c>
      <c r="Z37" s="19">
        <f t="shared" si="3"/>
        <v>307</v>
      </c>
      <c r="AA37" s="28"/>
      <c r="AB37" s="58" t="s">
        <v>87</v>
      </c>
      <c r="AC37" s="59"/>
      <c r="AD37" s="24">
        <f>VLOOKUP($A34,$A$2:$S$67,10,FALSE)</f>
        <v>604</v>
      </c>
      <c r="AE37" s="24">
        <f>VLOOKUP($A34,$A$2:$S$67,13,FALSE)</f>
        <v>734</v>
      </c>
      <c r="AF37" s="24">
        <f>VLOOKUP($A34,$A$2:$S$67,16,FALSE)</f>
        <v>737</v>
      </c>
      <c r="AG37" s="19">
        <f t="shared" si="12"/>
        <v>1471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418</v>
      </c>
      <c r="H38" s="1">
        <v>3</v>
      </c>
      <c r="I38" s="1">
        <v>3</v>
      </c>
      <c r="J38" s="1">
        <v>424</v>
      </c>
      <c r="K38" s="1">
        <v>600</v>
      </c>
      <c r="L38" s="1">
        <v>3</v>
      </c>
      <c r="M38" s="1">
        <v>603</v>
      </c>
      <c r="N38" s="1">
        <v>629</v>
      </c>
      <c r="O38" s="1">
        <v>5</v>
      </c>
      <c r="P38" s="1">
        <v>634</v>
      </c>
      <c r="Q38" s="1">
        <v>1229</v>
      </c>
      <c r="R38" s="1">
        <v>8</v>
      </c>
      <c r="S38" s="1">
        <v>1237</v>
      </c>
      <c r="V38" s="44" t="s">
        <v>98</v>
      </c>
      <c r="W38" s="19">
        <f t="shared" si="9"/>
        <v>39</v>
      </c>
      <c r="X38" s="19">
        <f t="shared" si="10"/>
        <v>38</v>
      </c>
      <c r="Y38" s="19">
        <f t="shared" si="11"/>
        <v>36</v>
      </c>
      <c r="Z38" s="19">
        <f t="shared" si="3"/>
        <v>74</v>
      </c>
      <c r="AA38" s="16"/>
      <c r="AB38" s="58" t="s">
        <v>67</v>
      </c>
      <c r="AC38" s="59"/>
      <c r="AD38" s="19">
        <f>SUM(AD31:AD37)</f>
        <v>4153</v>
      </c>
      <c r="AE38" s="19">
        <f>SUM(AE31:AE37)</f>
        <v>5228</v>
      </c>
      <c r="AF38" s="19">
        <f>SUM(AF31:AF37)</f>
        <v>5554</v>
      </c>
      <c r="AG38" s="19">
        <f>SUM(AG31:AG37)</f>
        <v>10782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190</v>
      </c>
      <c r="H39" s="1">
        <v>1</v>
      </c>
      <c r="I39" s="1">
        <v>6</v>
      </c>
      <c r="J39" s="1">
        <v>197</v>
      </c>
      <c r="K39" s="1">
        <v>324</v>
      </c>
      <c r="L39" s="1">
        <v>2</v>
      </c>
      <c r="M39" s="1">
        <v>326</v>
      </c>
      <c r="N39" s="1">
        <v>310</v>
      </c>
      <c r="O39" s="1">
        <v>5</v>
      </c>
      <c r="P39" s="1">
        <v>315</v>
      </c>
      <c r="Q39" s="1">
        <v>634</v>
      </c>
      <c r="R39" s="1">
        <v>7</v>
      </c>
      <c r="S39" s="1">
        <v>641</v>
      </c>
      <c r="V39" s="44" t="s">
        <v>100</v>
      </c>
      <c r="W39" s="19">
        <f t="shared" si="9"/>
        <v>38</v>
      </c>
      <c r="X39" s="19">
        <f t="shared" si="10"/>
        <v>34</v>
      </c>
      <c r="Y39" s="19">
        <f t="shared" si="11"/>
        <v>35</v>
      </c>
      <c r="Z39" s="19">
        <f t="shared" si="3"/>
        <v>69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366</v>
      </c>
      <c r="H40" s="1">
        <v>4</v>
      </c>
      <c r="I40" s="1">
        <v>3</v>
      </c>
      <c r="J40" s="1">
        <v>373</v>
      </c>
      <c r="K40" s="1">
        <v>601</v>
      </c>
      <c r="L40" s="1">
        <v>3</v>
      </c>
      <c r="M40" s="1">
        <v>604</v>
      </c>
      <c r="N40" s="1">
        <v>617</v>
      </c>
      <c r="O40" s="1">
        <v>5</v>
      </c>
      <c r="P40" s="1">
        <v>622</v>
      </c>
      <c r="Q40" s="1">
        <v>1218</v>
      </c>
      <c r="R40" s="1">
        <v>8</v>
      </c>
      <c r="S40" s="1">
        <v>1226</v>
      </c>
      <c r="V40" s="44" t="s">
        <v>102</v>
      </c>
      <c r="W40" s="19">
        <f t="shared" si="9"/>
        <v>128</v>
      </c>
      <c r="X40" s="19">
        <f t="shared" si="10"/>
        <v>117</v>
      </c>
      <c r="Y40" s="19">
        <f t="shared" si="11"/>
        <v>135</v>
      </c>
      <c r="Z40" s="19">
        <f t="shared" si="3"/>
        <v>252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315</v>
      </c>
      <c r="H41" s="1">
        <v>0</v>
      </c>
      <c r="I41" s="1">
        <v>5</v>
      </c>
      <c r="J41" s="1">
        <v>320</v>
      </c>
      <c r="K41" s="1">
        <v>506</v>
      </c>
      <c r="L41" s="1">
        <v>1</v>
      </c>
      <c r="M41" s="1">
        <v>507</v>
      </c>
      <c r="N41" s="1">
        <v>527</v>
      </c>
      <c r="O41" s="1">
        <v>4</v>
      </c>
      <c r="P41" s="1">
        <v>531</v>
      </c>
      <c r="Q41" s="1">
        <v>1033</v>
      </c>
      <c r="R41" s="1">
        <v>5</v>
      </c>
      <c r="S41" s="1">
        <v>1038</v>
      </c>
      <c r="V41" s="44" t="s">
        <v>104</v>
      </c>
      <c r="W41" s="19">
        <f t="shared" si="9"/>
        <v>46</v>
      </c>
      <c r="X41" s="19">
        <f t="shared" si="10"/>
        <v>45</v>
      </c>
      <c r="Y41" s="19">
        <f t="shared" si="11"/>
        <v>52</v>
      </c>
      <c r="Z41" s="19">
        <f t="shared" si="3"/>
        <v>97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258</v>
      </c>
      <c r="H42" s="1">
        <v>4</v>
      </c>
      <c r="I42" s="1">
        <v>4</v>
      </c>
      <c r="J42" s="1">
        <v>266</v>
      </c>
      <c r="K42" s="1">
        <v>242</v>
      </c>
      <c r="L42" s="1">
        <v>3</v>
      </c>
      <c r="M42" s="1">
        <v>245</v>
      </c>
      <c r="N42" s="1">
        <v>298</v>
      </c>
      <c r="O42" s="1">
        <v>7</v>
      </c>
      <c r="P42" s="1">
        <v>305</v>
      </c>
      <c r="Q42" s="1">
        <v>540</v>
      </c>
      <c r="R42" s="1">
        <v>10</v>
      </c>
      <c r="S42" s="1">
        <v>550</v>
      </c>
      <c r="V42" s="44" t="s">
        <v>106</v>
      </c>
      <c r="W42" s="19">
        <f t="shared" si="9"/>
        <v>170</v>
      </c>
      <c r="X42" s="19">
        <f t="shared" si="10"/>
        <v>136</v>
      </c>
      <c r="Y42" s="19">
        <f t="shared" si="11"/>
        <v>153</v>
      </c>
      <c r="Z42" s="19">
        <f t="shared" si="3"/>
        <v>289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238</v>
      </c>
      <c r="H43" s="1">
        <v>0</v>
      </c>
      <c r="I43" s="1">
        <v>0</v>
      </c>
      <c r="J43" s="1">
        <v>238</v>
      </c>
      <c r="K43" s="1">
        <v>252</v>
      </c>
      <c r="L43" s="1">
        <v>0</v>
      </c>
      <c r="M43" s="1">
        <v>252</v>
      </c>
      <c r="N43" s="1">
        <v>262</v>
      </c>
      <c r="O43" s="1">
        <v>0</v>
      </c>
      <c r="P43" s="1">
        <v>262</v>
      </c>
      <c r="Q43" s="1">
        <v>514</v>
      </c>
      <c r="R43" s="1">
        <v>0</v>
      </c>
      <c r="S43" s="1">
        <v>514</v>
      </c>
      <c r="V43" s="44" t="s">
        <v>108</v>
      </c>
      <c r="W43" s="19">
        <f t="shared" si="9"/>
        <v>42</v>
      </c>
      <c r="X43" s="19">
        <f t="shared" si="10"/>
        <v>40</v>
      </c>
      <c r="Y43" s="19">
        <f t="shared" si="11"/>
        <v>48</v>
      </c>
      <c r="Z43" s="19">
        <f t="shared" si="3"/>
        <v>88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42</v>
      </c>
      <c r="H44" s="1">
        <v>0</v>
      </c>
      <c r="I44" s="1">
        <v>0</v>
      </c>
      <c r="J44" s="1">
        <v>42</v>
      </c>
      <c r="K44" s="1">
        <v>36</v>
      </c>
      <c r="L44" s="1">
        <v>0</v>
      </c>
      <c r="M44" s="1">
        <v>36</v>
      </c>
      <c r="N44" s="1">
        <v>42</v>
      </c>
      <c r="O44" s="1">
        <v>0</v>
      </c>
      <c r="P44" s="1">
        <v>42</v>
      </c>
      <c r="Q44" s="1">
        <v>78</v>
      </c>
      <c r="R44" s="1">
        <v>0</v>
      </c>
      <c r="S44" s="1">
        <v>78</v>
      </c>
      <c r="V44" s="44" t="s">
        <v>110</v>
      </c>
      <c r="W44" s="19">
        <f t="shared" si="9"/>
        <v>103</v>
      </c>
      <c r="X44" s="19">
        <f t="shared" si="10"/>
        <v>84</v>
      </c>
      <c r="Y44" s="19">
        <f t="shared" si="11"/>
        <v>103</v>
      </c>
      <c r="Z44" s="19">
        <f t="shared" si="3"/>
        <v>187</v>
      </c>
      <c r="AA44" s="16"/>
      <c r="AB44" s="29"/>
      <c r="AC44" s="50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81</v>
      </c>
      <c r="H45" s="1">
        <v>0</v>
      </c>
      <c r="I45" s="1">
        <v>0</v>
      </c>
      <c r="J45" s="1">
        <v>81</v>
      </c>
      <c r="K45" s="1">
        <v>88</v>
      </c>
      <c r="L45" s="1">
        <v>0</v>
      </c>
      <c r="M45" s="1">
        <v>88</v>
      </c>
      <c r="N45" s="1">
        <v>92</v>
      </c>
      <c r="O45" s="1">
        <v>0</v>
      </c>
      <c r="P45" s="1">
        <v>92</v>
      </c>
      <c r="Q45" s="1">
        <v>180</v>
      </c>
      <c r="R45" s="1">
        <v>0</v>
      </c>
      <c r="S45" s="1">
        <v>180</v>
      </c>
      <c r="V45" s="44" t="s">
        <v>111</v>
      </c>
      <c r="W45" s="19">
        <f t="shared" si="9"/>
        <v>16</v>
      </c>
      <c r="X45" s="19">
        <f t="shared" si="10"/>
        <v>13</v>
      </c>
      <c r="Y45" s="19">
        <f t="shared" si="11"/>
        <v>10</v>
      </c>
      <c r="Z45" s="19">
        <f t="shared" si="3"/>
        <v>23</v>
      </c>
      <c r="AA45" s="16"/>
      <c r="AB45" s="58" t="s">
        <v>112</v>
      </c>
      <c r="AC45" s="59"/>
      <c r="AD45" s="24">
        <f>VLOOKUP($A37,$A$2:$S$67,10,FALSE)</f>
        <v>451</v>
      </c>
      <c r="AE45" s="24">
        <f>VLOOKUP($A37,$A$2:$S$67,13,FALSE)</f>
        <v>521</v>
      </c>
      <c r="AF45" s="24">
        <f>VLOOKUP($A37,$A$2:$S$67,16,FALSE)</f>
        <v>576</v>
      </c>
      <c r="AG45" s="19">
        <f>AE45+AF45</f>
        <v>1097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66</v>
      </c>
      <c r="H46" s="1">
        <v>1</v>
      </c>
      <c r="I46" s="1">
        <v>0</v>
      </c>
      <c r="J46" s="1">
        <v>67</v>
      </c>
      <c r="K46" s="1">
        <v>67</v>
      </c>
      <c r="L46" s="1">
        <v>1</v>
      </c>
      <c r="M46" s="1">
        <v>68</v>
      </c>
      <c r="N46" s="1">
        <v>70</v>
      </c>
      <c r="O46" s="1">
        <v>0</v>
      </c>
      <c r="P46" s="1">
        <v>70</v>
      </c>
      <c r="Q46" s="1">
        <v>137</v>
      </c>
      <c r="R46" s="1">
        <v>1</v>
      </c>
      <c r="S46" s="1">
        <v>138</v>
      </c>
      <c r="V46" s="44" t="s">
        <v>113</v>
      </c>
      <c r="W46" s="19">
        <f t="shared" si="9"/>
        <v>113</v>
      </c>
      <c r="X46" s="19">
        <f t="shared" si="10"/>
        <v>124</v>
      </c>
      <c r="Y46" s="19">
        <f t="shared" si="11"/>
        <v>136</v>
      </c>
      <c r="Z46" s="19">
        <f t="shared" si="3"/>
        <v>260</v>
      </c>
      <c r="AA46" s="28"/>
      <c r="AB46" s="58" t="s">
        <v>114</v>
      </c>
      <c r="AC46" s="59"/>
      <c r="AD46" s="24">
        <f>VLOOKUP($A38,$A$2:$S$67,10,FALSE)</f>
        <v>424</v>
      </c>
      <c r="AE46" s="24">
        <f>VLOOKUP($A38,$A$2:$S$67,13,FALSE)</f>
        <v>603</v>
      </c>
      <c r="AF46" s="24">
        <f>VLOOKUP($A38,$A$2:$S$67,16,FALSE)</f>
        <v>634</v>
      </c>
      <c r="AG46" s="19">
        <f>AE46+AF46</f>
        <v>1237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46</v>
      </c>
      <c r="H47" s="1">
        <v>0</v>
      </c>
      <c r="I47" s="1">
        <v>0</v>
      </c>
      <c r="J47" s="1">
        <v>46</v>
      </c>
      <c r="K47" s="1">
        <v>48</v>
      </c>
      <c r="L47" s="1">
        <v>0</v>
      </c>
      <c r="M47" s="1">
        <v>48</v>
      </c>
      <c r="N47" s="1">
        <v>44</v>
      </c>
      <c r="O47" s="1">
        <v>0</v>
      </c>
      <c r="P47" s="1">
        <v>44</v>
      </c>
      <c r="Q47" s="1">
        <v>92</v>
      </c>
      <c r="R47" s="1">
        <v>0</v>
      </c>
      <c r="S47" s="1">
        <v>92</v>
      </c>
      <c r="V47" s="44" t="s">
        <v>115</v>
      </c>
      <c r="W47" s="19">
        <f t="shared" si="9"/>
        <v>61</v>
      </c>
      <c r="X47" s="19">
        <f t="shared" si="10"/>
        <v>56</v>
      </c>
      <c r="Y47" s="19">
        <f t="shared" si="11"/>
        <v>66</v>
      </c>
      <c r="Z47" s="19">
        <f t="shared" si="3"/>
        <v>122</v>
      </c>
      <c r="AA47" s="28"/>
      <c r="AB47" s="58" t="s">
        <v>116</v>
      </c>
      <c r="AC47" s="59"/>
      <c r="AD47" s="24">
        <f>VLOOKUP($A39,$A$2:$S$67,10,FALSE)</f>
        <v>197</v>
      </c>
      <c r="AE47" s="24">
        <f>VLOOKUP($A39,$A$2:$S$67,13,FALSE)</f>
        <v>326</v>
      </c>
      <c r="AF47" s="24">
        <f>VLOOKUP($A39,$A$2:$S$67,16,FALSE)</f>
        <v>315</v>
      </c>
      <c r="AG47" s="19">
        <f>AE47+AF47</f>
        <v>641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44" t="s">
        <v>117</v>
      </c>
      <c r="W48" s="19">
        <f t="shared" si="9"/>
        <v>379</v>
      </c>
      <c r="X48" s="19">
        <f t="shared" si="10"/>
        <v>399</v>
      </c>
      <c r="Y48" s="19">
        <f t="shared" si="11"/>
        <v>377</v>
      </c>
      <c r="Z48" s="19">
        <f t="shared" si="3"/>
        <v>776</v>
      </c>
      <c r="AA48" s="28"/>
      <c r="AB48" s="58" t="s">
        <v>118</v>
      </c>
      <c r="AC48" s="59"/>
      <c r="AD48" s="24">
        <f>VLOOKUP($A40,$A$2:$S$67,10,FALSE)</f>
        <v>373</v>
      </c>
      <c r="AE48" s="24">
        <f>VLOOKUP($A40,$A$2:$S$67,13,FALSE)</f>
        <v>604</v>
      </c>
      <c r="AF48" s="24">
        <f>VLOOKUP($A40,$A$2:$S$67,16,FALSE)</f>
        <v>622</v>
      </c>
      <c r="AG48" s="19">
        <f>AE48+AF48</f>
        <v>1226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43</v>
      </c>
      <c r="H49" s="1">
        <v>0</v>
      </c>
      <c r="I49" s="1">
        <v>0</v>
      </c>
      <c r="J49" s="1">
        <v>43</v>
      </c>
      <c r="K49" s="1">
        <v>49</v>
      </c>
      <c r="L49" s="1">
        <v>0</v>
      </c>
      <c r="M49" s="1">
        <v>49</v>
      </c>
      <c r="N49" s="1">
        <v>49</v>
      </c>
      <c r="O49" s="1">
        <v>0</v>
      </c>
      <c r="P49" s="1">
        <v>49</v>
      </c>
      <c r="Q49" s="1">
        <v>98</v>
      </c>
      <c r="R49" s="1">
        <v>0</v>
      </c>
      <c r="S49" s="1">
        <v>98</v>
      </c>
      <c r="V49" s="44" t="s">
        <v>119</v>
      </c>
      <c r="W49" s="19">
        <f t="shared" si="9"/>
        <v>19</v>
      </c>
      <c r="X49" s="19">
        <f t="shared" si="10"/>
        <v>14</v>
      </c>
      <c r="Y49" s="19">
        <f t="shared" si="11"/>
        <v>16</v>
      </c>
      <c r="Z49" s="19">
        <f t="shared" si="3"/>
        <v>30</v>
      </c>
      <c r="AA49" s="16"/>
      <c r="AB49" s="58" t="s">
        <v>103</v>
      </c>
      <c r="AC49" s="59"/>
      <c r="AD49" s="24">
        <f>VLOOKUP($A41,$A$2:$S$67,10,FALSE)</f>
        <v>320</v>
      </c>
      <c r="AE49" s="24">
        <f>VLOOKUP($A41,$A$2:$S$67,13,FALSE)</f>
        <v>507</v>
      </c>
      <c r="AF49" s="24">
        <f>VLOOKUP($A41,$A$2:$S$67,16,FALSE)</f>
        <v>531</v>
      </c>
      <c r="AG49" s="19">
        <f>AE49+AF49</f>
        <v>1038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21</v>
      </c>
      <c r="H50" s="1">
        <v>0</v>
      </c>
      <c r="I50" s="1">
        <v>0</v>
      </c>
      <c r="J50" s="1">
        <v>21</v>
      </c>
      <c r="K50" s="1">
        <v>23</v>
      </c>
      <c r="L50" s="1">
        <v>0</v>
      </c>
      <c r="M50" s="1">
        <v>23</v>
      </c>
      <c r="N50" s="1">
        <v>15</v>
      </c>
      <c r="O50" s="1">
        <v>0</v>
      </c>
      <c r="P50" s="1">
        <v>15</v>
      </c>
      <c r="Q50" s="1">
        <v>38</v>
      </c>
      <c r="R50" s="1">
        <v>0</v>
      </c>
      <c r="S50" s="1">
        <v>38</v>
      </c>
      <c r="V50" s="44" t="s">
        <v>120</v>
      </c>
      <c r="W50" s="19">
        <f t="shared" si="9"/>
        <v>35</v>
      </c>
      <c r="X50" s="19">
        <f t="shared" si="10"/>
        <v>33</v>
      </c>
      <c r="Y50" s="19">
        <f t="shared" si="11"/>
        <v>29</v>
      </c>
      <c r="Z50" s="19">
        <f t="shared" si="3"/>
        <v>62</v>
      </c>
      <c r="AA50" s="16"/>
      <c r="AB50" s="58" t="s">
        <v>67</v>
      </c>
      <c r="AC50" s="59"/>
      <c r="AD50" s="19">
        <f>SUM(AD45:AD49)</f>
        <v>1765</v>
      </c>
      <c r="AE50" s="19">
        <f>SUM(AE45:AE49)</f>
        <v>2561</v>
      </c>
      <c r="AF50" s="19">
        <f>SUM(AF45:AF49)</f>
        <v>2678</v>
      </c>
      <c r="AG50" s="19">
        <f>SUM(AG45:AG49)</f>
        <v>5239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114</v>
      </c>
      <c r="H51" s="1">
        <v>1</v>
      </c>
      <c r="I51" s="1">
        <v>0</v>
      </c>
      <c r="J51" s="1">
        <v>115</v>
      </c>
      <c r="K51" s="1">
        <v>114</v>
      </c>
      <c r="L51" s="1">
        <v>1</v>
      </c>
      <c r="M51" s="1">
        <v>115</v>
      </c>
      <c r="N51" s="1">
        <v>142</v>
      </c>
      <c r="O51" s="1">
        <v>0</v>
      </c>
      <c r="P51" s="1">
        <v>142</v>
      </c>
      <c r="Q51" s="1">
        <v>256</v>
      </c>
      <c r="R51" s="1">
        <v>1</v>
      </c>
      <c r="S51" s="1">
        <v>257</v>
      </c>
      <c r="V51" s="44" t="s">
        <v>121</v>
      </c>
      <c r="W51" s="19">
        <f t="shared" si="9"/>
        <v>18</v>
      </c>
      <c r="X51" s="19">
        <f t="shared" si="10"/>
        <v>18</v>
      </c>
      <c r="Y51" s="19">
        <f t="shared" si="11"/>
        <v>19</v>
      </c>
      <c r="Z51" s="19">
        <f t="shared" si="3"/>
        <v>37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144</v>
      </c>
      <c r="H52" s="1">
        <v>12</v>
      </c>
      <c r="I52" s="1">
        <v>1</v>
      </c>
      <c r="J52" s="1">
        <v>157</v>
      </c>
      <c r="K52" s="1">
        <v>143</v>
      </c>
      <c r="L52" s="1">
        <v>1</v>
      </c>
      <c r="M52" s="1">
        <v>144</v>
      </c>
      <c r="N52" s="1">
        <v>151</v>
      </c>
      <c r="O52" s="1">
        <v>12</v>
      </c>
      <c r="P52" s="1">
        <v>163</v>
      </c>
      <c r="Q52" s="1">
        <v>294</v>
      </c>
      <c r="R52" s="1">
        <v>13</v>
      </c>
      <c r="S52" s="1">
        <v>307</v>
      </c>
      <c r="V52" s="44" t="s">
        <v>122</v>
      </c>
      <c r="W52" s="19">
        <f t="shared" si="9"/>
        <v>55</v>
      </c>
      <c r="X52" s="19">
        <f t="shared" si="10"/>
        <v>59</v>
      </c>
      <c r="Y52" s="19">
        <f t="shared" si="11"/>
        <v>60</v>
      </c>
      <c r="Z52" s="19">
        <f t="shared" si="3"/>
        <v>119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37</v>
      </c>
      <c r="H53" s="1">
        <v>0</v>
      </c>
      <c r="I53" s="1">
        <v>2</v>
      </c>
      <c r="J53" s="1">
        <v>39</v>
      </c>
      <c r="K53" s="1">
        <v>38</v>
      </c>
      <c r="L53" s="1">
        <v>0</v>
      </c>
      <c r="M53" s="1">
        <v>38</v>
      </c>
      <c r="N53" s="1">
        <v>34</v>
      </c>
      <c r="O53" s="1">
        <v>2</v>
      </c>
      <c r="P53" s="1">
        <v>36</v>
      </c>
      <c r="Q53" s="1">
        <v>72</v>
      </c>
      <c r="R53" s="1">
        <v>2</v>
      </c>
      <c r="S53" s="1">
        <v>74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34</v>
      </c>
      <c r="H54" s="1">
        <v>4</v>
      </c>
      <c r="I54" s="1">
        <v>0</v>
      </c>
      <c r="J54" s="1">
        <v>38</v>
      </c>
      <c r="K54" s="1">
        <v>30</v>
      </c>
      <c r="L54" s="1">
        <v>4</v>
      </c>
      <c r="M54" s="1">
        <v>34</v>
      </c>
      <c r="N54" s="1">
        <v>35</v>
      </c>
      <c r="O54" s="1">
        <v>0</v>
      </c>
      <c r="P54" s="1">
        <v>35</v>
      </c>
      <c r="Q54" s="1">
        <v>65</v>
      </c>
      <c r="R54" s="1">
        <v>4</v>
      </c>
      <c r="S54" s="1">
        <v>69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103</v>
      </c>
      <c r="H55" s="1">
        <v>25</v>
      </c>
      <c r="I55" s="1">
        <v>0</v>
      </c>
      <c r="J55" s="1">
        <v>128</v>
      </c>
      <c r="K55" s="1">
        <v>109</v>
      </c>
      <c r="L55" s="1">
        <v>8</v>
      </c>
      <c r="M55" s="1">
        <v>117</v>
      </c>
      <c r="N55" s="1">
        <v>118</v>
      </c>
      <c r="O55" s="1">
        <v>17</v>
      </c>
      <c r="P55" s="1">
        <v>135</v>
      </c>
      <c r="Q55" s="1">
        <v>227</v>
      </c>
      <c r="R55" s="1">
        <v>25</v>
      </c>
      <c r="S55" s="1">
        <v>252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46</v>
      </c>
      <c r="H56" s="1">
        <v>0</v>
      </c>
      <c r="I56" s="1">
        <v>0</v>
      </c>
      <c r="J56" s="1">
        <v>46</v>
      </c>
      <c r="K56" s="1">
        <v>45</v>
      </c>
      <c r="L56" s="1">
        <v>0</v>
      </c>
      <c r="M56" s="1">
        <v>45</v>
      </c>
      <c r="N56" s="1">
        <v>52</v>
      </c>
      <c r="O56" s="1">
        <v>0</v>
      </c>
      <c r="P56" s="1">
        <v>52</v>
      </c>
      <c r="Q56" s="1">
        <v>97</v>
      </c>
      <c r="R56" s="1">
        <v>0</v>
      </c>
      <c r="S56" s="1">
        <v>97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153</v>
      </c>
      <c r="H57" s="1">
        <v>16</v>
      </c>
      <c r="I57" s="1">
        <v>1</v>
      </c>
      <c r="J57" s="1">
        <v>170</v>
      </c>
      <c r="K57" s="1">
        <v>136</v>
      </c>
      <c r="L57" s="1">
        <v>0</v>
      </c>
      <c r="M57" s="1">
        <v>136</v>
      </c>
      <c r="N57" s="1">
        <v>135</v>
      </c>
      <c r="O57" s="1">
        <v>18</v>
      </c>
      <c r="P57" s="1">
        <v>153</v>
      </c>
      <c r="Q57" s="1">
        <v>271</v>
      </c>
      <c r="R57" s="1">
        <v>18</v>
      </c>
      <c r="S57" s="1">
        <v>289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42</v>
      </c>
      <c r="H58" s="1">
        <v>0</v>
      </c>
      <c r="I58" s="1">
        <v>0</v>
      </c>
      <c r="J58" s="1">
        <v>42</v>
      </c>
      <c r="K58" s="1">
        <v>40</v>
      </c>
      <c r="L58" s="1">
        <v>0</v>
      </c>
      <c r="M58" s="1">
        <v>40</v>
      </c>
      <c r="N58" s="1">
        <v>48</v>
      </c>
      <c r="O58" s="1">
        <v>0</v>
      </c>
      <c r="P58" s="1">
        <v>48</v>
      </c>
      <c r="Q58" s="1">
        <v>88</v>
      </c>
      <c r="R58" s="1">
        <v>0</v>
      </c>
      <c r="S58" s="1">
        <v>88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102</v>
      </c>
      <c r="H59" s="1">
        <v>0</v>
      </c>
      <c r="I59" s="1">
        <v>1</v>
      </c>
      <c r="J59" s="1">
        <v>103</v>
      </c>
      <c r="K59" s="1">
        <v>83</v>
      </c>
      <c r="L59" s="1">
        <v>1</v>
      </c>
      <c r="M59" s="1">
        <v>84</v>
      </c>
      <c r="N59" s="1">
        <v>103</v>
      </c>
      <c r="O59" s="1">
        <v>0</v>
      </c>
      <c r="P59" s="1">
        <v>103</v>
      </c>
      <c r="Q59" s="1">
        <v>186</v>
      </c>
      <c r="R59" s="1">
        <v>1</v>
      </c>
      <c r="S59" s="1">
        <v>187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14</v>
      </c>
      <c r="H60" s="1">
        <v>2</v>
      </c>
      <c r="I60" s="1">
        <v>0</v>
      </c>
      <c r="J60" s="1">
        <v>16</v>
      </c>
      <c r="K60" s="1">
        <v>11</v>
      </c>
      <c r="L60" s="1">
        <v>2</v>
      </c>
      <c r="M60" s="1">
        <v>13</v>
      </c>
      <c r="N60" s="1">
        <v>10</v>
      </c>
      <c r="O60" s="1">
        <v>0</v>
      </c>
      <c r="P60" s="1">
        <v>10</v>
      </c>
      <c r="Q60" s="1">
        <v>21</v>
      </c>
      <c r="R60" s="1">
        <v>2</v>
      </c>
      <c r="S60" s="1">
        <v>23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111</v>
      </c>
      <c r="H61" s="1">
        <v>1</v>
      </c>
      <c r="I61" s="1">
        <v>1</v>
      </c>
      <c r="J61" s="1">
        <v>113</v>
      </c>
      <c r="K61" s="1">
        <v>122</v>
      </c>
      <c r="L61" s="1">
        <v>2</v>
      </c>
      <c r="M61" s="1">
        <v>124</v>
      </c>
      <c r="N61" s="1">
        <v>136</v>
      </c>
      <c r="O61" s="1">
        <v>0</v>
      </c>
      <c r="P61" s="1">
        <v>136</v>
      </c>
      <c r="Q61" s="1">
        <v>258</v>
      </c>
      <c r="R61" s="1">
        <v>2</v>
      </c>
      <c r="S61" s="1">
        <v>260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59</v>
      </c>
      <c r="H62" s="1">
        <v>1</v>
      </c>
      <c r="I62" s="1">
        <v>1</v>
      </c>
      <c r="J62" s="1">
        <v>61</v>
      </c>
      <c r="K62" s="1">
        <v>56</v>
      </c>
      <c r="L62" s="1">
        <v>0</v>
      </c>
      <c r="M62" s="1">
        <v>56</v>
      </c>
      <c r="N62" s="1">
        <v>64</v>
      </c>
      <c r="O62" s="1">
        <v>2</v>
      </c>
      <c r="P62" s="1">
        <v>66</v>
      </c>
      <c r="Q62" s="1">
        <v>120</v>
      </c>
      <c r="R62" s="1">
        <v>2</v>
      </c>
      <c r="S62" s="1">
        <v>122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372</v>
      </c>
      <c r="H63" s="1">
        <v>4</v>
      </c>
      <c r="I63" s="1">
        <v>3</v>
      </c>
      <c r="J63" s="1">
        <v>379</v>
      </c>
      <c r="K63" s="1">
        <v>392</v>
      </c>
      <c r="L63" s="1">
        <v>7</v>
      </c>
      <c r="M63" s="1">
        <v>399</v>
      </c>
      <c r="N63" s="1">
        <v>377</v>
      </c>
      <c r="O63" s="1">
        <v>0</v>
      </c>
      <c r="P63" s="1">
        <v>377</v>
      </c>
      <c r="Q63" s="1">
        <v>769</v>
      </c>
      <c r="R63" s="1">
        <v>7</v>
      </c>
      <c r="S63" s="1">
        <v>776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19</v>
      </c>
      <c r="H64" s="1">
        <v>0</v>
      </c>
      <c r="I64" s="1">
        <v>0</v>
      </c>
      <c r="J64" s="1">
        <v>19</v>
      </c>
      <c r="K64" s="1">
        <v>14</v>
      </c>
      <c r="L64" s="1">
        <v>0</v>
      </c>
      <c r="M64" s="1">
        <v>14</v>
      </c>
      <c r="N64" s="1">
        <v>16</v>
      </c>
      <c r="O64" s="1">
        <v>0</v>
      </c>
      <c r="P64" s="1">
        <v>16</v>
      </c>
      <c r="Q64" s="1">
        <v>30</v>
      </c>
      <c r="R64" s="1">
        <v>0</v>
      </c>
      <c r="S64" s="1">
        <v>30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35</v>
      </c>
      <c r="H65" s="1">
        <v>0</v>
      </c>
      <c r="I65" s="1">
        <v>0</v>
      </c>
      <c r="J65" s="1">
        <v>35</v>
      </c>
      <c r="K65" s="1">
        <v>33</v>
      </c>
      <c r="L65" s="1">
        <v>0</v>
      </c>
      <c r="M65" s="1">
        <v>33</v>
      </c>
      <c r="N65" s="1">
        <v>29</v>
      </c>
      <c r="O65" s="1">
        <v>0</v>
      </c>
      <c r="P65" s="1">
        <v>29</v>
      </c>
      <c r="Q65" s="1">
        <v>62</v>
      </c>
      <c r="R65" s="1">
        <v>0</v>
      </c>
      <c r="S65" s="1">
        <v>62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18</v>
      </c>
      <c r="H66" s="1">
        <v>0</v>
      </c>
      <c r="I66" s="1">
        <v>0</v>
      </c>
      <c r="J66" s="1">
        <v>18</v>
      </c>
      <c r="K66" s="1">
        <v>18</v>
      </c>
      <c r="L66" s="1">
        <v>0</v>
      </c>
      <c r="M66" s="1">
        <v>18</v>
      </c>
      <c r="N66" s="1">
        <v>19</v>
      </c>
      <c r="O66" s="1">
        <v>0</v>
      </c>
      <c r="P66" s="1">
        <v>19</v>
      </c>
      <c r="Q66" s="1">
        <v>37</v>
      </c>
      <c r="R66" s="1">
        <v>0</v>
      </c>
      <c r="S66" s="1">
        <v>37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55</v>
      </c>
      <c r="H67" s="1">
        <v>0</v>
      </c>
      <c r="I67" s="1">
        <v>0</v>
      </c>
      <c r="J67" s="1">
        <v>55</v>
      </c>
      <c r="K67" s="1">
        <v>59</v>
      </c>
      <c r="L67" s="1">
        <v>0</v>
      </c>
      <c r="M67" s="1">
        <v>59</v>
      </c>
      <c r="N67" s="1">
        <v>60</v>
      </c>
      <c r="O67" s="1">
        <v>0</v>
      </c>
      <c r="P67" s="1">
        <v>60</v>
      </c>
      <c r="Q67" s="1">
        <v>119</v>
      </c>
      <c r="R67" s="1">
        <v>0</v>
      </c>
      <c r="S67" s="1">
        <v>119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7:AC7"/>
    <mergeCell ref="AB8:AB11"/>
    <mergeCell ref="AB13:AC13"/>
    <mergeCell ref="V1:AC1"/>
    <mergeCell ref="AB3:AC3"/>
    <mergeCell ref="AB4:AC4"/>
    <mergeCell ref="AB5:AC5"/>
    <mergeCell ref="AB6:AC6"/>
  </mergeCells>
  <phoneticPr fontId="3"/>
  <pageMargins left="0.7" right="0.7" top="0.75" bottom="0.75" header="0.3" footer="0.3"/>
  <pageSetup paperSize="9"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2C693-D161-4117-B328-F5F67116F484}">
  <sheetPr>
    <pageSetUpPr fitToPage="1"/>
  </sheetPr>
  <dimension ref="A1:AN68"/>
  <sheetViews>
    <sheetView view="pageBreakPreview" topLeftCell="V1" zoomScaleNormal="55" zoomScaleSheetLayoutView="100" workbookViewId="0">
      <selection activeCell="V2" sqref="V2"/>
    </sheetView>
  </sheetViews>
  <sheetFormatPr defaultRowHeight="13.5" x14ac:dyDescent="0.15"/>
  <cols>
    <col min="1" max="11" width="9" style="1" hidden="1" customWidth="1"/>
    <col min="12" max="12" width="7.875" style="1" hidden="1" customWidth="1"/>
    <col min="13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  <c r="N1" s="53" t="s">
        <v>13</v>
      </c>
      <c r="O1" s="53" t="s">
        <v>14</v>
      </c>
      <c r="P1" s="53" t="s">
        <v>15</v>
      </c>
      <c r="Q1" s="53" t="s">
        <v>16</v>
      </c>
      <c r="R1" s="53" t="s">
        <v>17</v>
      </c>
      <c r="S1" s="53" t="s">
        <v>18</v>
      </c>
      <c r="V1" s="69" t="s">
        <v>136</v>
      </c>
      <c r="W1" s="70"/>
      <c r="X1" s="70"/>
      <c r="Y1" s="70"/>
      <c r="Z1" s="70"/>
      <c r="AA1" s="70"/>
      <c r="AB1" s="70"/>
      <c r="AC1" s="70"/>
    </row>
    <row r="2" spans="1:40" ht="17.25" customHeight="1" thickBot="1" x14ac:dyDescent="0.2">
      <c r="A2" s="53">
        <v>1</v>
      </c>
      <c r="B2" s="53" t="s">
        <v>19</v>
      </c>
      <c r="C2" s="53">
        <v>0</v>
      </c>
      <c r="D2" s="53"/>
      <c r="E2" s="53">
        <v>0</v>
      </c>
      <c r="F2" s="53"/>
      <c r="G2" s="53">
        <v>126</v>
      </c>
      <c r="H2" s="53">
        <v>4</v>
      </c>
      <c r="I2" s="53">
        <v>0</v>
      </c>
      <c r="J2" s="53">
        <v>130</v>
      </c>
      <c r="K2" s="53">
        <v>141</v>
      </c>
      <c r="L2" s="53">
        <v>5</v>
      </c>
      <c r="M2" s="53">
        <v>146</v>
      </c>
      <c r="N2" s="53">
        <v>165</v>
      </c>
      <c r="O2" s="53">
        <v>1</v>
      </c>
      <c r="P2" s="53">
        <v>166</v>
      </c>
      <c r="Q2" s="53">
        <v>306</v>
      </c>
      <c r="R2" s="53">
        <v>6</v>
      </c>
      <c r="S2" s="53">
        <v>312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53">
        <v>2</v>
      </c>
      <c r="B3" s="53" t="s">
        <v>20</v>
      </c>
      <c r="C3" s="53">
        <v>0</v>
      </c>
      <c r="D3" s="53"/>
      <c r="E3" s="53">
        <v>0</v>
      </c>
      <c r="F3" s="53"/>
      <c r="G3" s="53">
        <v>27</v>
      </c>
      <c r="H3" s="53">
        <v>0</v>
      </c>
      <c r="I3" s="53">
        <v>0</v>
      </c>
      <c r="J3" s="53">
        <v>27</v>
      </c>
      <c r="K3" s="53">
        <v>33</v>
      </c>
      <c r="L3" s="53">
        <v>0</v>
      </c>
      <c r="M3" s="53">
        <v>33</v>
      </c>
      <c r="N3" s="53">
        <v>42</v>
      </c>
      <c r="O3" s="53">
        <v>0</v>
      </c>
      <c r="P3" s="53">
        <v>42</v>
      </c>
      <c r="Q3" s="53">
        <v>75</v>
      </c>
      <c r="R3" s="53">
        <v>0</v>
      </c>
      <c r="S3" s="53">
        <v>75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71" t="s">
        <v>26</v>
      </c>
      <c r="AC3" s="7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53">
        <v>3</v>
      </c>
      <c r="B4" s="53" t="s">
        <v>28</v>
      </c>
      <c r="C4" s="53">
        <v>0</v>
      </c>
      <c r="D4" s="53"/>
      <c r="E4" s="53">
        <v>0</v>
      </c>
      <c r="F4" s="53"/>
      <c r="G4" s="53">
        <v>22</v>
      </c>
      <c r="H4" s="53">
        <v>0</v>
      </c>
      <c r="I4" s="53">
        <v>1</v>
      </c>
      <c r="J4" s="53">
        <v>23</v>
      </c>
      <c r="K4" s="53">
        <v>24</v>
      </c>
      <c r="L4" s="53">
        <v>0</v>
      </c>
      <c r="M4" s="53">
        <v>24</v>
      </c>
      <c r="N4" s="53">
        <v>21</v>
      </c>
      <c r="O4" s="53">
        <v>1</v>
      </c>
      <c r="P4" s="53">
        <v>22</v>
      </c>
      <c r="Q4" s="53">
        <v>45</v>
      </c>
      <c r="R4" s="53">
        <v>1</v>
      </c>
      <c r="S4" s="53">
        <v>46</v>
      </c>
      <c r="V4" s="44" t="s">
        <v>19</v>
      </c>
      <c r="W4" s="19">
        <f t="shared" ref="W4:W21" si="0">VLOOKUP($A2,$A$2:$S$67,10,FALSE)</f>
        <v>130</v>
      </c>
      <c r="X4" s="19">
        <f t="shared" ref="X4:X21" si="1">VLOOKUP($A2,$A$2:$S$67,13,FALSE)</f>
        <v>146</v>
      </c>
      <c r="Y4" s="19">
        <f t="shared" ref="Y4:Y21" si="2">VLOOKUP($A2,$A$2:$S$67,16,FALSE)</f>
        <v>166</v>
      </c>
      <c r="Z4" s="19">
        <f t="shared" ref="Z4:Z52" si="3">Y4+X4</f>
        <v>312</v>
      </c>
      <c r="AA4" s="16"/>
      <c r="AB4" s="73" t="s">
        <v>29</v>
      </c>
      <c r="AC4" s="61"/>
      <c r="AD4" s="4" t="s">
        <v>41</v>
      </c>
      <c r="AE4" s="19">
        <f>SUM(K2:K67)</f>
        <v>14030</v>
      </c>
      <c r="AF4" s="19">
        <f>SUM(N2:N67)</f>
        <v>15334</v>
      </c>
      <c r="AG4" s="20">
        <f>AE4+AF4</f>
        <v>29364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53">
        <v>4</v>
      </c>
      <c r="B5" s="53" t="s">
        <v>30</v>
      </c>
      <c r="C5" s="53">
        <v>0</v>
      </c>
      <c r="D5" s="53"/>
      <c r="E5" s="53">
        <v>0</v>
      </c>
      <c r="F5" s="53"/>
      <c r="G5" s="53">
        <v>59</v>
      </c>
      <c r="H5" s="53">
        <v>0</v>
      </c>
      <c r="I5" s="53">
        <v>1</v>
      </c>
      <c r="J5" s="53">
        <v>60</v>
      </c>
      <c r="K5" s="53">
        <v>50</v>
      </c>
      <c r="L5" s="53">
        <v>0</v>
      </c>
      <c r="M5" s="53">
        <v>50</v>
      </c>
      <c r="N5" s="53">
        <v>64</v>
      </c>
      <c r="O5" s="53">
        <v>1</v>
      </c>
      <c r="P5" s="53">
        <v>65</v>
      </c>
      <c r="Q5" s="53">
        <v>114</v>
      </c>
      <c r="R5" s="53">
        <v>1</v>
      </c>
      <c r="S5" s="53">
        <v>115</v>
      </c>
      <c r="V5" s="44" t="s">
        <v>20</v>
      </c>
      <c r="W5" s="19">
        <f t="shared" si="0"/>
        <v>27</v>
      </c>
      <c r="X5" s="19">
        <f t="shared" si="1"/>
        <v>33</v>
      </c>
      <c r="Y5" s="19">
        <f t="shared" si="2"/>
        <v>42</v>
      </c>
      <c r="Z5" s="19">
        <f t="shared" si="3"/>
        <v>75</v>
      </c>
      <c r="AA5" s="16"/>
      <c r="AB5" s="73" t="s">
        <v>31</v>
      </c>
      <c r="AC5" s="61"/>
      <c r="AD5" s="4" t="s">
        <v>41</v>
      </c>
      <c r="AE5" s="19">
        <f>SUM(L2:L67)</f>
        <v>94</v>
      </c>
      <c r="AF5" s="19">
        <f>SUM(O2:O67)</f>
        <v>121</v>
      </c>
      <c r="AG5" s="20">
        <f>AE5+AF5</f>
        <v>215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53">
        <v>5</v>
      </c>
      <c r="B6" s="53" t="s">
        <v>32</v>
      </c>
      <c r="C6" s="53">
        <v>0</v>
      </c>
      <c r="D6" s="53"/>
      <c r="E6" s="53">
        <v>0</v>
      </c>
      <c r="F6" s="53"/>
      <c r="G6" s="53">
        <v>37</v>
      </c>
      <c r="H6" s="53">
        <v>0</v>
      </c>
      <c r="I6" s="53">
        <v>0</v>
      </c>
      <c r="J6" s="53">
        <v>37</v>
      </c>
      <c r="K6" s="53">
        <v>32</v>
      </c>
      <c r="L6" s="53">
        <v>0</v>
      </c>
      <c r="M6" s="53">
        <v>32</v>
      </c>
      <c r="N6" s="53">
        <v>36</v>
      </c>
      <c r="O6" s="53">
        <v>0</v>
      </c>
      <c r="P6" s="53">
        <v>36</v>
      </c>
      <c r="Q6" s="53">
        <v>68</v>
      </c>
      <c r="R6" s="53">
        <v>0</v>
      </c>
      <c r="S6" s="53">
        <v>68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74" t="s">
        <v>33</v>
      </c>
      <c r="AC6" s="75"/>
      <c r="AD6" s="21">
        <f>SUM(J2:J67)</f>
        <v>12552</v>
      </c>
      <c r="AE6" s="21">
        <f>SUM(AE4:AE5)</f>
        <v>14124</v>
      </c>
      <c r="AF6" s="19">
        <f>SUM(AF4:AF5)</f>
        <v>15455</v>
      </c>
      <c r="AG6" s="22">
        <f>SUM(AG4:AG5)</f>
        <v>29579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53">
        <v>6</v>
      </c>
      <c r="B7" s="53" t="s">
        <v>34</v>
      </c>
      <c r="C7" s="53">
        <v>0</v>
      </c>
      <c r="D7" s="53"/>
      <c r="E7" s="53">
        <v>0</v>
      </c>
      <c r="F7" s="53"/>
      <c r="G7" s="53">
        <v>66</v>
      </c>
      <c r="H7" s="53">
        <v>0</v>
      </c>
      <c r="I7" s="53">
        <v>0</v>
      </c>
      <c r="J7" s="53">
        <v>66</v>
      </c>
      <c r="K7" s="53">
        <v>72</v>
      </c>
      <c r="L7" s="53">
        <v>0</v>
      </c>
      <c r="M7" s="53">
        <v>72</v>
      </c>
      <c r="N7" s="53">
        <v>79</v>
      </c>
      <c r="O7" s="53">
        <v>0</v>
      </c>
      <c r="P7" s="53">
        <v>79</v>
      </c>
      <c r="Q7" s="53">
        <v>151</v>
      </c>
      <c r="R7" s="53">
        <v>0</v>
      </c>
      <c r="S7" s="53">
        <v>151</v>
      </c>
      <c r="V7" s="44" t="s">
        <v>30</v>
      </c>
      <c r="W7" s="19">
        <f t="shared" si="0"/>
        <v>60</v>
      </c>
      <c r="X7" s="19">
        <f t="shared" si="1"/>
        <v>50</v>
      </c>
      <c r="Y7" s="19">
        <f t="shared" si="2"/>
        <v>65</v>
      </c>
      <c r="Z7" s="19">
        <f t="shared" si="3"/>
        <v>115</v>
      </c>
      <c r="AA7" s="16"/>
      <c r="AB7" s="64" t="s">
        <v>35</v>
      </c>
      <c r="AC7" s="65"/>
      <c r="AD7" s="23">
        <f>AD8-AD10-AD11</f>
        <v>-4</v>
      </c>
      <c r="AE7" s="23">
        <f>AE8+AE9-AE10-AE11</f>
        <v>-6</v>
      </c>
      <c r="AF7" s="23">
        <f>AF8+AF9-AF10-AF11</f>
        <v>-21</v>
      </c>
      <c r="AG7" s="23">
        <f>AG8+AG9-AG10-AG11</f>
        <v>-27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53">
        <v>7</v>
      </c>
      <c r="B8" s="53" t="s">
        <v>36</v>
      </c>
      <c r="C8" s="53">
        <v>0</v>
      </c>
      <c r="D8" s="53"/>
      <c r="E8" s="53">
        <v>0</v>
      </c>
      <c r="F8" s="53"/>
      <c r="G8" s="53">
        <v>37</v>
      </c>
      <c r="H8" s="53">
        <v>0</v>
      </c>
      <c r="I8" s="53">
        <v>0</v>
      </c>
      <c r="J8" s="53">
        <v>37</v>
      </c>
      <c r="K8" s="53">
        <v>36</v>
      </c>
      <c r="L8" s="53">
        <v>0</v>
      </c>
      <c r="M8" s="53">
        <v>36</v>
      </c>
      <c r="N8" s="53">
        <v>38</v>
      </c>
      <c r="O8" s="53">
        <v>0</v>
      </c>
      <c r="P8" s="53">
        <v>38</v>
      </c>
      <c r="Q8" s="53">
        <v>74</v>
      </c>
      <c r="R8" s="53">
        <v>0</v>
      </c>
      <c r="S8" s="53">
        <v>74</v>
      </c>
      <c r="V8" s="44" t="s">
        <v>32</v>
      </c>
      <c r="W8" s="19">
        <f t="shared" si="0"/>
        <v>37</v>
      </c>
      <c r="X8" s="19">
        <f t="shared" si="1"/>
        <v>32</v>
      </c>
      <c r="Y8" s="19">
        <f t="shared" si="2"/>
        <v>36</v>
      </c>
      <c r="Z8" s="19">
        <f t="shared" si="3"/>
        <v>68</v>
      </c>
      <c r="AA8" s="16"/>
      <c r="AB8" s="66" t="s">
        <v>37</v>
      </c>
      <c r="AC8" s="8" t="s">
        <v>38</v>
      </c>
      <c r="AD8" s="5">
        <v>41</v>
      </c>
      <c r="AE8" s="5">
        <v>33</v>
      </c>
      <c r="AF8" s="5">
        <v>32</v>
      </c>
      <c r="AG8" s="5">
        <f t="shared" ref="AG8:AG11" si="4">SUM(AE8:AF8)</f>
        <v>65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53">
        <v>8</v>
      </c>
      <c r="B9" s="53" t="s">
        <v>39</v>
      </c>
      <c r="C9" s="53">
        <v>0</v>
      </c>
      <c r="D9" s="53"/>
      <c r="E9" s="53">
        <v>0</v>
      </c>
      <c r="F9" s="53"/>
      <c r="G9" s="53">
        <v>49</v>
      </c>
      <c r="H9" s="53">
        <v>1</v>
      </c>
      <c r="I9" s="53">
        <v>1</v>
      </c>
      <c r="J9" s="53">
        <v>51</v>
      </c>
      <c r="K9" s="53">
        <v>49</v>
      </c>
      <c r="L9" s="53">
        <v>1</v>
      </c>
      <c r="M9" s="53">
        <v>50</v>
      </c>
      <c r="N9" s="53">
        <v>46</v>
      </c>
      <c r="O9" s="53">
        <v>1</v>
      </c>
      <c r="P9" s="53">
        <v>47</v>
      </c>
      <c r="Q9" s="53">
        <v>95</v>
      </c>
      <c r="R9" s="53">
        <v>2</v>
      </c>
      <c r="S9" s="53">
        <v>97</v>
      </c>
      <c r="V9" s="44" t="s">
        <v>34</v>
      </c>
      <c r="W9" s="19">
        <f t="shared" si="0"/>
        <v>66</v>
      </c>
      <c r="X9" s="19">
        <f t="shared" si="1"/>
        <v>72</v>
      </c>
      <c r="Y9" s="19">
        <f t="shared" si="2"/>
        <v>79</v>
      </c>
      <c r="Z9" s="19">
        <f t="shared" si="3"/>
        <v>151</v>
      </c>
      <c r="AA9" s="16"/>
      <c r="AB9" s="67"/>
      <c r="AC9" s="6" t="s">
        <v>40</v>
      </c>
      <c r="AD9" s="6" t="s">
        <v>41</v>
      </c>
      <c r="AE9" s="7">
        <v>3</v>
      </c>
      <c r="AF9" s="7">
        <v>5</v>
      </c>
      <c r="AG9" s="7">
        <f t="shared" si="4"/>
        <v>8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53">
        <v>9</v>
      </c>
      <c r="B10" s="53" t="s">
        <v>42</v>
      </c>
      <c r="C10" s="53">
        <v>0</v>
      </c>
      <c r="D10" s="53"/>
      <c r="E10" s="53">
        <v>0</v>
      </c>
      <c r="F10" s="53"/>
      <c r="G10" s="53">
        <v>120</v>
      </c>
      <c r="H10" s="53">
        <v>0</v>
      </c>
      <c r="I10" s="53">
        <v>1</v>
      </c>
      <c r="J10" s="53">
        <v>121</v>
      </c>
      <c r="K10" s="53">
        <v>125</v>
      </c>
      <c r="L10" s="53">
        <v>0</v>
      </c>
      <c r="M10" s="53">
        <v>125</v>
      </c>
      <c r="N10" s="53">
        <v>135</v>
      </c>
      <c r="O10" s="53">
        <v>1</v>
      </c>
      <c r="P10" s="53">
        <v>136</v>
      </c>
      <c r="Q10" s="53">
        <v>260</v>
      </c>
      <c r="R10" s="53">
        <v>1</v>
      </c>
      <c r="S10" s="53">
        <v>261</v>
      </c>
      <c r="V10" s="44" t="s">
        <v>36</v>
      </c>
      <c r="W10" s="19">
        <f t="shared" si="0"/>
        <v>37</v>
      </c>
      <c r="X10" s="19">
        <f t="shared" si="1"/>
        <v>36</v>
      </c>
      <c r="Y10" s="19">
        <f t="shared" si="2"/>
        <v>38</v>
      </c>
      <c r="Z10" s="19">
        <f t="shared" si="3"/>
        <v>74</v>
      </c>
      <c r="AA10" s="16"/>
      <c r="AB10" s="67"/>
      <c r="AC10" s="8" t="s">
        <v>43</v>
      </c>
      <c r="AD10" s="5">
        <v>27</v>
      </c>
      <c r="AE10" s="5">
        <v>31</v>
      </c>
      <c r="AF10" s="5">
        <v>37</v>
      </c>
      <c r="AG10" s="5">
        <f>SUM(AE10:AF10)</f>
        <v>68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53">
        <v>10</v>
      </c>
      <c r="B11" s="53" t="s">
        <v>44</v>
      </c>
      <c r="C11" s="53">
        <v>0</v>
      </c>
      <c r="D11" s="53"/>
      <c r="E11" s="53">
        <v>0</v>
      </c>
      <c r="F11" s="53"/>
      <c r="G11" s="53">
        <v>97</v>
      </c>
      <c r="H11" s="53">
        <v>3</v>
      </c>
      <c r="I11" s="53">
        <v>0</v>
      </c>
      <c r="J11" s="53">
        <v>100</v>
      </c>
      <c r="K11" s="53">
        <v>90</v>
      </c>
      <c r="L11" s="53">
        <v>2</v>
      </c>
      <c r="M11" s="53">
        <v>92</v>
      </c>
      <c r="N11" s="53">
        <v>94</v>
      </c>
      <c r="O11" s="53">
        <v>1</v>
      </c>
      <c r="P11" s="53">
        <v>95</v>
      </c>
      <c r="Q11" s="53">
        <v>184</v>
      </c>
      <c r="R11" s="53">
        <v>3</v>
      </c>
      <c r="S11" s="53">
        <v>187</v>
      </c>
      <c r="V11" s="44" t="s">
        <v>39</v>
      </c>
      <c r="W11" s="19">
        <f t="shared" si="0"/>
        <v>51</v>
      </c>
      <c r="X11" s="19">
        <f t="shared" si="1"/>
        <v>50</v>
      </c>
      <c r="Y11" s="19">
        <f t="shared" si="2"/>
        <v>47</v>
      </c>
      <c r="Z11" s="19">
        <f t="shared" si="3"/>
        <v>97</v>
      </c>
      <c r="AA11" s="16"/>
      <c r="AB11" s="68"/>
      <c r="AC11" s="9" t="s">
        <v>45</v>
      </c>
      <c r="AD11" s="3">
        <v>18</v>
      </c>
      <c r="AE11" s="3">
        <v>11</v>
      </c>
      <c r="AF11" s="3">
        <v>21</v>
      </c>
      <c r="AG11" s="5">
        <f t="shared" si="4"/>
        <v>32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53">
        <v>11</v>
      </c>
      <c r="B12" s="53" t="s">
        <v>46</v>
      </c>
      <c r="C12" s="53">
        <v>0</v>
      </c>
      <c r="D12" s="53"/>
      <c r="E12" s="53">
        <v>0</v>
      </c>
      <c r="F12" s="53"/>
      <c r="G12" s="53">
        <v>50</v>
      </c>
      <c r="H12" s="53">
        <v>0</v>
      </c>
      <c r="I12" s="53">
        <v>0</v>
      </c>
      <c r="J12" s="53">
        <v>50</v>
      </c>
      <c r="K12" s="53">
        <v>56</v>
      </c>
      <c r="L12" s="53">
        <v>0</v>
      </c>
      <c r="M12" s="53">
        <v>56</v>
      </c>
      <c r="N12" s="53">
        <v>60</v>
      </c>
      <c r="O12" s="53">
        <v>0</v>
      </c>
      <c r="P12" s="53">
        <v>60</v>
      </c>
      <c r="Q12" s="53">
        <v>116</v>
      </c>
      <c r="R12" s="53">
        <v>0</v>
      </c>
      <c r="S12" s="53">
        <v>116</v>
      </c>
      <c r="V12" s="44" t="s">
        <v>42</v>
      </c>
      <c r="W12" s="19">
        <f t="shared" si="0"/>
        <v>121</v>
      </c>
      <c r="X12" s="19">
        <f t="shared" si="1"/>
        <v>125</v>
      </c>
      <c r="Y12" s="19">
        <f t="shared" si="2"/>
        <v>136</v>
      </c>
      <c r="Z12" s="19">
        <f t="shared" si="3"/>
        <v>261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53">
        <v>12</v>
      </c>
      <c r="B13" s="53" t="s">
        <v>47</v>
      </c>
      <c r="C13" s="53">
        <v>0</v>
      </c>
      <c r="D13" s="53"/>
      <c r="E13" s="53">
        <v>0</v>
      </c>
      <c r="F13" s="53"/>
      <c r="G13" s="53">
        <v>107</v>
      </c>
      <c r="H13" s="53">
        <v>1</v>
      </c>
      <c r="I13" s="53">
        <v>1</v>
      </c>
      <c r="J13" s="53">
        <v>109</v>
      </c>
      <c r="K13" s="53">
        <v>117</v>
      </c>
      <c r="L13" s="53">
        <v>2</v>
      </c>
      <c r="M13" s="53">
        <v>119</v>
      </c>
      <c r="N13" s="53">
        <v>123</v>
      </c>
      <c r="O13" s="53">
        <v>2</v>
      </c>
      <c r="P13" s="53">
        <v>125</v>
      </c>
      <c r="Q13" s="53">
        <v>240</v>
      </c>
      <c r="R13" s="53">
        <v>4</v>
      </c>
      <c r="S13" s="53">
        <v>244</v>
      </c>
      <c r="V13" s="44" t="s">
        <v>44</v>
      </c>
      <c r="W13" s="19">
        <f t="shared" si="0"/>
        <v>100</v>
      </c>
      <c r="X13" s="19">
        <f t="shared" si="1"/>
        <v>92</v>
      </c>
      <c r="Y13" s="19">
        <f t="shared" si="2"/>
        <v>95</v>
      </c>
      <c r="Z13" s="19">
        <f t="shared" si="3"/>
        <v>187</v>
      </c>
      <c r="AA13" s="28"/>
      <c r="AB13" s="58" t="s">
        <v>125</v>
      </c>
      <c r="AC13" s="61"/>
      <c r="AD13" s="58"/>
      <c r="AE13" s="60"/>
      <c r="AF13" s="60"/>
      <c r="AG13" s="61"/>
    </row>
    <row r="14" spans="1:40" ht="17.25" customHeight="1" x14ac:dyDescent="0.15">
      <c r="A14" s="53">
        <v>13</v>
      </c>
      <c r="B14" s="53" t="s">
        <v>48</v>
      </c>
      <c r="C14" s="53">
        <v>0</v>
      </c>
      <c r="D14" s="53"/>
      <c r="E14" s="53">
        <v>0</v>
      </c>
      <c r="F14" s="53"/>
      <c r="G14" s="53">
        <v>12</v>
      </c>
      <c r="H14" s="53">
        <v>0</v>
      </c>
      <c r="I14" s="53">
        <v>0</v>
      </c>
      <c r="J14" s="53">
        <v>12</v>
      </c>
      <c r="K14" s="53">
        <v>11</v>
      </c>
      <c r="L14" s="53">
        <v>0</v>
      </c>
      <c r="M14" s="53">
        <v>11</v>
      </c>
      <c r="N14" s="53">
        <v>14</v>
      </c>
      <c r="O14" s="53">
        <v>0</v>
      </c>
      <c r="P14" s="53">
        <v>14</v>
      </c>
      <c r="Q14" s="53">
        <v>25</v>
      </c>
      <c r="R14" s="53">
        <v>0</v>
      </c>
      <c r="S14" s="53">
        <v>25</v>
      </c>
      <c r="V14" s="44" t="s">
        <v>46</v>
      </c>
      <c r="W14" s="19">
        <f t="shared" si="0"/>
        <v>50</v>
      </c>
      <c r="X14" s="19">
        <f t="shared" si="1"/>
        <v>56</v>
      </c>
      <c r="Y14" s="19">
        <f t="shared" si="2"/>
        <v>60</v>
      </c>
      <c r="Z14" s="19">
        <f t="shared" si="3"/>
        <v>116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53">
        <v>14</v>
      </c>
      <c r="B15" s="53" t="s">
        <v>49</v>
      </c>
      <c r="C15" s="53">
        <v>0</v>
      </c>
      <c r="D15" s="53"/>
      <c r="E15" s="53">
        <v>0</v>
      </c>
      <c r="F15" s="53"/>
      <c r="G15" s="53">
        <v>35</v>
      </c>
      <c r="H15" s="53">
        <v>0</v>
      </c>
      <c r="I15" s="53">
        <v>0</v>
      </c>
      <c r="J15" s="53">
        <v>35</v>
      </c>
      <c r="K15" s="53">
        <v>31</v>
      </c>
      <c r="L15" s="53">
        <v>0</v>
      </c>
      <c r="M15" s="53">
        <v>31</v>
      </c>
      <c r="N15" s="53">
        <v>40</v>
      </c>
      <c r="O15" s="53">
        <v>0</v>
      </c>
      <c r="P15" s="53">
        <v>40</v>
      </c>
      <c r="Q15" s="53">
        <v>71</v>
      </c>
      <c r="R15" s="53">
        <v>0</v>
      </c>
      <c r="S15" s="53">
        <v>71</v>
      </c>
      <c r="V15" s="44" t="s">
        <v>47</v>
      </c>
      <c r="W15" s="19">
        <f t="shared" si="0"/>
        <v>109</v>
      </c>
      <c r="X15" s="19">
        <f t="shared" si="1"/>
        <v>119</v>
      </c>
      <c r="Y15" s="19">
        <f t="shared" si="2"/>
        <v>125</v>
      </c>
      <c r="Z15" s="19">
        <f t="shared" si="3"/>
        <v>244</v>
      </c>
      <c r="AA15" s="28"/>
      <c r="AB15" s="62" t="s">
        <v>60</v>
      </c>
      <c r="AC15" s="63"/>
      <c r="AD15" s="31">
        <f>VLOOKUP($A22,$A$2:$S$67,10,FALSE)+AD16</f>
        <v>807</v>
      </c>
      <c r="AE15" s="31">
        <f>VLOOKUP($A22,$A$2:$S$67,13,FALSE)+AE16</f>
        <v>842</v>
      </c>
      <c r="AF15" s="31">
        <f>VLOOKUP($A22,$A$2:$S$67,16,FALSE)+AF16</f>
        <v>949</v>
      </c>
      <c r="AG15" s="31">
        <f t="shared" ref="AG15:AG23" si="5">AE15+AF15</f>
        <v>1791</v>
      </c>
      <c r="AI15" s="15"/>
    </row>
    <row r="16" spans="1:40" ht="17.25" customHeight="1" x14ac:dyDescent="0.15">
      <c r="A16" s="53">
        <v>15</v>
      </c>
      <c r="B16" s="53" t="s">
        <v>50</v>
      </c>
      <c r="C16" s="53">
        <v>0</v>
      </c>
      <c r="D16" s="53"/>
      <c r="E16" s="53">
        <v>0</v>
      </c>
      <c r="F16" s="53"/>
      <c r="G16" s="53">
        <v>31</v>
      </c>
      <c r="H16" s="53">
        <v>0</v>
      </c>
      <c r="I16" s="53">
        <v>0</v>
      </c>
      <c r="J16" s="53">
        <v>31</v>
      </c>
      <c r="K16" s="53">
        <v>27</v>
      </c>
      <c r="L16" s="53">
        <v>0</v>
      </c>
      <c r="M16" s="53">
        <v>27</v>
      </c>
      <c r="N16" s="53">
        <v>34</v>
      </c>
      <c r="O16" s="53">
        <v>0</v>
      </c>
      <c r="P16" s="53">
        <v>34</v>
      </c>
      <c r="Q16" s="53">
        <v>61</v>
      </c>
      <c r="R16" s="53">
        <v>0</v>
      </c>
      <c r="S16" s="53">
        <v>61</v>
      </c>
      <c r="V16" s="44" t="s">
        <v>48</v>
      </c>
      <c r="W16" s="19">
        <f t="shared" si="0"/>
        <v>12</v>
      </c>
      <c r="X16" s="19">
        <f t="shared" si="1"/>
        <v>11</v>
      </c>
      <c r="Y16" s="19">
        <f t="shared" si="2"/>
        <v>14</v>
      </c>
      <c r="Z16" s="19">
        <f t="shared" si="3"/>
        <v>25</v>
      </c>
      <c r="AA16" s="28"/>
      <c r="AB16" s="32" t="s">
        <v>126</v>
      </c>
      <c r="AC16" s="33" t="s">
        <v>127</v>
      </c>
      <c r="AD16" s="34">
        <f>VLOOKUP($A36,$A$2:$S$67,10,FALSE)</f>
        <v>661</v>
      </c>
      <c r="AE16" s="34">
        <f>VLOOKUP($A36,$A$2:$S$67,13,FALSE)</f>
        <v>696</v>
      </c>
      <c r="AF16" s="35">
        <f>VLOOKUP($A36,$A$2:$S$67,16,FALSE)</f>
        <v>790</v>
      </c>
      <c r="AG16" s="36">
        <f t="shared" si="5"/>
        <v>1486</v>
      </c>
    </row>
    <row r="17" spans="1:35" ht="17.25" customHeight="1" x14ac:dyDescent="0.15">
      <c r="A17" s="53">
        <v>16</v>
      </c>
      <c r="B17" s="53" t="s">
        <v>51</v>
      </c>
      <c r="C17" s="53">
        <v>0</v>
      </c>
      <c r="D17" s="53"/>
      <c r="E17" s="53">
        <v>0</v>
      </c>
      <c r="F17" s="53"/>
      <c r="G17" s="53">
        <v>40</v>
      </c>
      <c r="H17" s="53">
        <v>0</v>
      </c>
      <c r="I17" s="53">
        <v>0</v>
      </c>
      <c r="J17" s="53">
        <v>40</v>
      </c>
      <c r="K17" s="53">
        <v>41</v>
      </c>
      <c r="L17" s="53">
        <v>0</v>
      </c>
      <c r="M17" s="53">
        <v>41</v>
      </c>
      <c r="N17" s="53">
        <v>40</v>
      </c>
      <c r="O17" s="53">
        <v>0</v>
      </c>
      <c r="P17" s="53">
        <v>40</v>
      </c>
      <c r="Q17" s="53">
        <v>81</v>
      </c>
      <c r="R17" s="53">
        <v>0</v>
      </c>
      <c r="S17" s="53">
        <v>81</v>
      </c>
      <c r="V17" s="44" t="s">
        <v>49</v>
      </c>
      <c r="W17" s="19">
        <f t="shared" si="0"/>
        <v>35</v>
      </c>
      <c r="X17" s="19">
        <f t="shared" si="1"/>
        <v>31</v>
      </c>
      <c r="Y17" s="19">
        <f t="shared" si="2"/>
        <v>40</v>
      </c>
      <c r="Z17" s="19">
        <f t="shared" si="3"/>
        <v>71</v>
      </c>
      <c r="AA17" s="28"/>
      <c r="AB17" s="58" t="s">
        <v>63</v>
      </c>
      <c r="AC17" s="61"/>
      <c r="AD17" s="24">
        <f t="shared" ref="AD17:AD23" si="6">VLOOKUP($A23,$A$2:$S$67,10,FALSE)</f>
        <v>230</v>
      </c>
      <c r="AE17" s="24">
        <f t="shared" ref="AE17:AE23" si="7">VLOOKUP($A23,$A$2:$S$67,13,FALSE)</f>
        <v>187</v>
      </c>
      <c r="AF17" s="24">
        <f t="shared" ref="AF17:AF23" si="8">VLOOKUP($A23,$A$2:$S$67,16,FALSE)</f>
        <v>267</v>
      </c>
      <c r="AG17" s="19">
        <f t="shared" si="5"/>
        <v>454</v>
      </c>
    </row>
    <row r="18" spans="1:35" ht="17.25" customHeight="1" x14ac:dyDescent="0.15">
      <c r="A18" s="53">
        <v>17</v>
      </c>
      <c r="B18" s="53" t="s">
        <v>52</v>
      </c>
      <c r="C18" s="53">
        <v>0</v>
      </c>
      <c r="D18" s="53"/>
      <c r="E18" s="53">
        <v>0</v>
      </c>
      <c r="F18" s="53"/>
      <c r="G18" s="53">
        <v>290</v>
      </c>
      <c r="H18" s="53">
        <v>2</v>
      </c>
      <c r="I18" s="53">
        <v>1</v>
      </c>
      <c r="J18" s="53">
        <v>293</v>
      </c>
      <c r="K18" s="53">
        <v>285</v>
      </c>
      <c r="L18" s="53">
        <v>3</v>
      </c>
      <c r="M18" s="53">
        <v>288</v>
      </c>
      <c r="N18" s="53">
        <v>310</v>
      </c>
      <c r="O18" s="53">
        <v>2</v>
      </c>
      <c r="P18" s="53">
        <v>312</v>
      </c>
      <c r="Q18" s="53">
        <v>595</v>
      </c>
      <c r="R18" s="53">
        <v>5</v>
      </c>
      <c r="S18" s="53">
        <v>600</v>
      </c>
      <c r="V18" s="44" t="s">
        <v>50</v>
      </c>
      <c r="W18" s="19">
        <f t="shared" si="0"/>
        <v>31</v>
      </c>
      <c r="X18" s="19">
        <f t="shared" si="1"/>
        <v>27</v>
      </c>
      <c r="Y18" s="19">
        <f t="shared" si="2"/>
        <v>34</v>
      </c>
      <c r="Z18" s="19">
        <f t="shared" si="3"/>
        <v>61</v>
      </c>
      <c r="AA18" s="28"/>
      <c r="AB18" s="58" t="s">
        <v>53</v>
      </c>
      <c r="AC18" s="61"/>
      <c r="AD18" s="24">
        <f t="shared" si="6"/>
        <v>455</v>
      </c>
      <c r="AE18" s="24">
        <f t="shared" si="7"/>
        <v>444</v>
      </c>
      <c r="AF18" s="24">
        <f t="shared" si="8"/>
        <v>513</v>
      </c>
      <c r="AG18" s="19">
        <f t="shared" si="5"/>
        <v>957</v>
      </c>
      <c r="AI18" s="15"/>
    </row>
    <row r="19" spans="1:35" ht="17.25" customHeight="1" x14ac:dyDescent="0.15">
      <c r="A19" s="53">
        <v>18</v>
      </c>
      <c r="B19" s="53" t="s">
        <v>54</v>
      </c>
      <c r="C19" s="53">
        <v>0</v>
      </c>
      <c r="D19" s="53"/>
      <c r="E19" s="53">
        <v>0</v>
      </c>
      <c r="F19" s="53"/>
      <c r="G19" s="53">
        <v>172</v>
      </c>
      <c r="H19" s="53">
        <v>0</v>
      </c>
      <c r="I19" s="53">
        <v>0</v>
      </c>
      <c r="J19" s="53">
        <v>172</v>
      </c>
      <c r="K19" s="53">
        <v>160</v>
      </c>
      <c r="L19" s="53">
        <v>0</v>
      </c>
      <c r="M19" s="53">
        <v>160</v>
      </c>
      <c r="N19" s="53">
        <v>191</v>
      </c>
      <c r="O19" s="53">
        <v>0</v>
      </c>
      <c r="P19" s="53">
        <v>191</v>
      </c>
      <c r="Q19" s="53">
        <v>351</v>
      </c>
      <c r="R19" s="53">
        <v>0</v>
      </c>
      <c r="S19" s="53">
        <v>351</v>
      </c>
      <c r="V19" s="44" t="s">
        <v>51</v>
      </c>
      <c r="W19" s="19">
        <f t="shared" si="0"/>
        <v>40</v>
      </c>
      <c r="X19" s="19">
        <f t="shared" si="1"/>
        <v>41</v>
      </c>
      <c r="Y19" s="19">
        <f t="shared" si="2"/>
        <v>40</v>
      </c>
      <c r="Z19" s="19">
        <f t="shared" si="3"/>
        <v>81</v>
      </c>
      <c r="AA19" s="28"/>
      <c r="AB19" s="58" t="s">
        <v>68</v>
      </c>
      <c r="AC19" s="61"/>
      <c r="AD19" s="24">
        <f t="shared" si="6"/>
        <v>255</v>
      </c>
      <c r="AE19" s="24">
        <f t="shared" si="7"/>
        <v>132</v>
      </c>
      <c r="AF19" s="24">
        <f t="shared" si="8"/>
        <v>248</v>
      </c>
      <c r="AG19" s="19">
        <f t="shared" si="5"/>
        <v>380</v>
      </c>
      <c r="AI19" s="15"/>
    </row>
    <row r="20" spans="1:35" ht="17.25" customHeight="1" x14ac:dyDescent="0.15">
      <c r="A20" s="53">
        <v>19</v>
      </c>
      <c r="B20" s="53" t="s">
        <v>55</v>
      </c>
      <c r="C20" s="53">
        <v>0</v>
      </c>
      <c r="D20" s="53"/>
      <c r="E20" s="53">
        <v>0</v>
      </c>
      <c r="F20" s="53"/>
      <c r="G20" s="53">
        <v>84</v>
      </c>
      <c r="H20" s="53">
        <v>1</v>
      </c>
      <c r="I20" s="53">
        <v>0</v>
      </c>
      <c r="J20" s="53">
        <v>85</v>
      </c>
      <c r="K20" s="53">
        <v>78</v>
      </c>
      <c r="L20" s="53">
        <v>0</v>
      </c>
      <c r="M20" s="53">
        <v>78</v>
      </c>
      <c r="N20" s="53">
        <v>74</v>
      </c>
      <c r="O20" s="53">
        <v>1</v>
      </c>
      <c r="P20" s="53">
        <v>75</v>
      </c>
      <c r="Q20" s="53">
        <v>152</v>
      </c>
      <c r="R20" s="53">
        <v>1</v>
      </c>
      <c r="S20" s="53">
        <v>153</v>
      </c>
      <c r="V20" s="44" t="s">
        <v>56</v>
      </c>
      <c r="W20" s="19">
        <f t="shared" si="0"/>
        <v>293</v>
      </c>
      <c r="X20" s="19">
        <f t="shared" si="1"/>
        <v>288</v>
      </c>
      <c r="Y20" s="19">
        <f t="shared" si="2"/>
        <v>312</v>
      </c>
      <c r="Z20" s="19">
        <f t="shared" si="3"/>
        <v>600</v>
      </c>
      <c r="AA20" s="28"/>
      <c r="AB20" s="58" t="s">
        <v>57</v>
      </c>
      <c r="AC20" s="61"/>
      <c r="AD20" s="24">
        <f t="shared" si="6"/>
        <v>497</v>
      </c>
      <c r="AE20" s="24">
        <f t="shared" si="7"/>
        <v>475</v>
      </c>
      <c r="AF20" s="24">
        <f t="shared" si="8"/>
        <v>555</v>
      </c>
      <c r="AG20" s="19">
        <f t="shared" si="5"/>
        <v>1030</v>
      </c>
    </row>
    <row r="21" spans="1:35" ht="17.25" customHeight="1" x14ac:dyDescent="0.15">
      <c r="A21" s="53">
        <v>21</v>
      </c>
      <c r="B21" s="53" t="s">
        <v>58</v>
      </c>
      <c r="C21" s="53">
        <v>0</v>
      </c>
      <c r="D21" s="53"/>
      <c r="E21" s="53">
        <v>0</v>
      </c>
      <c r="F21" s="53"/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V21" s="44" t="s">
        <v>54</v>
      </c>
      <c r="W21" s="19">
        <f t="shared" si="0"/>
        <v>172</v>
      </c>
      <c r="X21" s="19">
        <f t="shared" si="1"/>
        <v>160</v>
      </c>
      <c r="Y21" s="19">
        <f t="shared" si="2"/>
        <v>191</v>
      </c>
      <c r="Z21" s="19">
        <f t="shared" si="3"/>
        <v>351</v>
      </c>
      <c r="AA21" s="28"/>
      <c r="AB21" s="58" t="s">
        <v>59</v>
      </c>
      <c r="AC21" s="61"/>
      <c r="AD21" s="24">
        <f t="shared" si="6"/>
        <v>305</v>
      </c>
      <c r="AE21" s="24">
        <f t="shared" si="7"/>
        <v>275</v>
      </c>
      <c r="AF21" s="24">
        <f t="shared" si="8"/>
        <v>342</v>
      </c>
      <c r="AG21" s="19">
        <f t="shared" si="5"/>
        <v>617</v>
      </c>
    </row>
    <row r="22" spans="1:35" ht="17.25" customHeight="1" x14ac:dyDescent="0.15">
      <c r="A22" s="53">
        <v>22</v>
      </c>
      <c r="B22" s="53" t="s">
        <v>60</v>
      </c>
      <c r="C22" s="53">
        <v>0</v>
      </c>
      <c r="D22" s="53"/>
      <c r="E22" s="53">
        <v>0</v>
      </c>
      <c r="F22" s="53"/>
      <c r="G22" s="53">
        <v>139</v>
      </c>
      <c r="H22" s="53">
        <v>5</v>
      </c>
      <c r="I22" s="53">
        <v>2</v>
      </c>
      <c r="J22" s="53">
        <v>146</v>
      </c>
      <c r="K22" s="53">
        <v>143</v>
      </c>
      <c r="L22" s="53">
        <v>3</v>
      </c>
      <c r="M22" s="53">
        <v>146</v>
      </c>
      <c r="N22" s="53">
        <v>153</v>
      </c>
      <c r="O22" s="53">
        <v>6</v>
      </c>
      <c r="P22" s="53">
        <v>159</v>
      </c>
      <c r="Q22" s="53">
        <v>296</v>
      </c>
      <c r="R22" s="53">
        <v>9</v>
      </c>
      <c r="S22" s="53">
        <v>305</v>
      </c>
      <c r="V22" s="44" t="s">
        <v>61</v>
      </c>
      <c r="W22" s="19">
        <f>AD15+AD17+AD18</f>
        <v>1492</v>
      </c>
      <c r="X22" s="19">
        <f>AE15+AE17+AE18</f>
        <v>1473</v>
      </c>
      <c r="Y22" s="19">
        <f>AF15+AF17+AF18</f>
        <v>1729</v>
      </c>
      <c r="Z22" s="19">
        <f t="shared" si="3"/>
        <v>3202</v>
      </c>
      <c r="AA22" s="28"/>
      <c r="AB22" s="58" t="s">
        <v>62</v>
      </c>
      <c r="AC22" s="61"/>
      <c r="AD22" s="24">
        <f t="shared" si="6"/>
        <v>306</v>
      </c>
      <c r="AE22" s="24">
        <f t="shared" si="7"/>
        <v>296</v>
      </c>
      <c r="AF22" s="24">
        <f t="shared" si="8"/>
        <v>346</v>
      </c>
      <c r="AG22" s="19">
        <f t="shared" si="5"/>
        <v>642</v>
      </c>
      <c r="AI22" s="15"/>
    </row>
    <row r="23" spans="1:35" ht="17.25" customHeight="1" x14ac:dyDescent="0.15">
      <c r="A23" s="53">
        <v>23</v>
      </c>
      <c r="B23" s="53" t="s">
        <v>63</v>
      </c>
      <c r="C23" s="53">
        <v>0</v>
      </c>
      <c r="D23" s="53"/>
      <c r="E23" s="53">
        <v>0</v>
      </c>
      <c r="F23" s="53"/>
      <c r="G23" s="53">
        <v>230</v>
      </c>
      <c r="H23" s="53">
        <v>0</v>
      </c>
      <c r="I23" s="53">
        <v>0</v>
      </c>
      <c r="J23" s="53">
        <v>230</v>
      </c>
      <c r="K23" s="53">
        <v>187</v>
      </c>
      <c r="L23" s="53">
        <v>0</v>
      </c>
      <c r="M23" s="53">
        <v>187</v>
      </c>
      <c r="N23" s="53">
        <v>267</v>
      </c>
      <c r="O23" s="53">
        <v>0</v>
      </c>
      <c r="P23" s="53">
        <v>267</v>
      </c>
      <c r="Q23" s="53">
        <v>454</v>
      </c>
      <c r="R23" s="53">
        <v>0</v>
      </c>
      <c r="S23" s="53">
        <v>454</v>
      </c>
      <c r="V23" s="44" t="s">
        <v>64</v>
      </c>
      <c r="W23" s="19">
        <f>AD19+AD20+AD21+AD22+AD23</f>
        <v>1826</v>
      </c>
      <c r="X23" s="19">
        <f>AE19+AE20+AE21+AE22+AE23</f>
        <v>1611</v>
      </c>
      <c r="Y23" s="19">
        <f>AF19+AF20+AF21+AF22+AF23</f>
        <v>1990</v>
      </c>
      <c r="Z23" s="19">
        <f t="shared" si="3"/>
        <v>3601</v>
      </c>
      <c r="AA23" s="28"/>
      <c r="AB23" s="58" t="s">
        <v>65</v>
      </c>
      <c r="AC23" s="61"/>
      <c r="AD23" s="24">
        <f t="shared" si="6"/>
        <v>463</v>
      </c>
      <c r="AE23" s="24">
        <f t="shared" si="7"/>
        <v>433</v>
      </c>
      <c r="AF23" s="24">
        <f t="shared" si="8"/>
        <v>499</v>
      </c>
      <c r="AG23" s="19">
        <f t="shared" si="5"/>
        <v>932</v>
      </c>
    </row>
    <row r="24" spans="1:35" ht="17.25" customHeight="1" x14ac:dyDescent="0.15">
      <c r="A24" s="53">
        <v>24</v>
      </c>
      <c r="B24" s="53" t="s">
        <v>53</v>
      </c>
      <c r="C24" s="53">
        <v>0</v>
      </c>
      <c r="D24" s="53"/>
      <c r="E24" s="53">
        <v>0</v>
      </c>
      <c r="F24" s="53"/>
      <c r="G24" s="53">
        <v>443</v>
      </c>
      <c r="H24" s="53">
        <v>12</v>
      </c>
      <c r="I24" s="53">
        <v>0</v>
      </c>
      <c r="J24" s="53">
        <v>455</v>
      </c>
      <c r="K24" s="53">
        <v>434</v>
      </c>
      <c r="L24" s="53">
        <v>10</v>
      </c>
      <c r="M24" s="53">
        <v>444</v>
      </c>
      <c r="N24" s="53">
        <v>511</v>
      </c>
      <c r="O24" s="53">
        <v>2</v>
      </c>
      <c r="P24" s="53">
        <v>513</v>
      </c>
      <c r="Q24" s="53">
        <v>945</v>
      </c>
      <c r="R24" s="53">
        <v>12</v>
      </c>
      <c r="S24" s="53">
        <v>957</v>
      </c>
      <c r="V24" s="44" t="s">
        <v>66</v>
      </c>
      <c r="W24" s="19">
        <f>AD31+AD32</f>
        <v>1368</v>
      </c>
      <c r="X24" s="19">
        <f>AE31+AE32</f>
        <v>1629</v>
      </c>
      <c r="Y24" s="19">
        <f>AF31+AF32</f>
        <v>1777</v>
      </c>
      <c r="Z24" s="19">
        <f t="shared" si="3"/>
        <v>3406</v>
      </c>
      <c r="AA24" s="16"/>
      <c r="AB24" s="58" t="s">
        <v>128</v>
      </c>
      <c r="AC24" s="61"/>
      <c r="AD24" s="19">
        <f>AD15+SUM(AD17:AD23)</f>
        <v>3318</v>
      </c>
      <c r="AE24" s="19">
        <f>AE15+SUM(AE17:AE23)</f>
        <v>3084</v>
      </c>
      <c r="AF24" s="19">
        <f>AF15+SUM(AF17:AF23)</f>
        <v>3719</v>
      </c>
      <c r="AG24" s="19">
        <f>AG15+SUM(AG17:AG23)</f>
        <v>6803</v>
      </c>
    </row>
    <row r="25" spans="1:35" ht="17.25" customHeight="1" x14ac:dyDescent="0.15">
      <c r="A25" s="53">
        <v>25</v>
      </c>
      <c r="B25" s="53" t="s">
        <v>68</v>
      </c>
      <c r="C25" s="53">
        <v>0</v>
      </c>
      <c r="D25" s="53"/>
      <c r="E25" s="53">
        <v>0</v>
      </c>
      <c r="F25" s="53"/>
      <c r="G25" s="53">
        <v>255</v>
      </c>
      <c r="H25" s="53">
        <v>0</v>
      </c>
      <c r="I25" s="53">
        <v>0</v>
      </c>
      <c r="J25" s="53">
        <v>255</v>
      </c>
      <c r="K25" s="53">
        <v>132</v>
      </c>
      <c r="L25" s="53">
        <v>0</v>
      </c>
      <c r="M25" s="53">
        <v>132</v>
      </c>
      <c r="N25" s="53">
        <v>248</v>
      </c>
      <c r="O25" s="53">
        <v>0</v>
      </c>
      <c r="P25" s="53">
        <v>248</v>
      </c>
      <c r="Q25" s="53">
        <v>380</v>
      </c>
      <c r="R25" s="53">
        <v>0</v>
      </c>
      <c r="S25" s="53">
        <v>380</v>
      </c>
      <c r="V25" s="44" t="s">
        <v>69</v>
      </c>
      <c r="W25" s="19">
        <f>AD33+AD34</f>
        <v>506</v>
      </c>
      <c r="X25" s="19">
        <f>AE33+AE34</f>
        <v>499</v>
      </c>
      <c r="Y25" s="19">
        <f>AF33+AF34</f>
        <v>563</v>
      </c>
      <c r="Z25" s="19">
        <f t="shared" si="3"/>
        <v>1062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53">
        <v>26</v>
      </c>
      <c r="B26" s="53" t="s">
        <v>57</v>
      </c>
      <c r="C26" s="53">
        <v>0</v>
      </c>
      <c r="D26" s="53"/>
      <c r="E26" s="53">
        <v>0</v>
      </c>
      <c r="F26" s="53"/>
      <c r="G26" s="53">
        <v>495</v>
      </c>
      <c r="H26" s="53">
        <v>0</v>
      </c>
      <c r="I26" s="53">
        <v>2</v>
      </c>
      <c r="J26" s="53">
        <v>497</v>
      </c>
      <c r="K26" s="53">
        <v>474</v>
      </c>
      <c r="L26" s="53">
        <v>1</v>
      </c>
      <c r="M26" s="53">
        <v>475</v>
      </c>
      <c r="N26" s="53">
        <v>554</v>
      </c>
      <c r="O26" s="53">
        <v>1</v>
      </c>
      <c r="P26" s="53">
        <v>555</v>
      </c>
      <c r="Q26" s="53">
        <v>1028</v>
      </c>
      <c r="R26" s="53">
        <v>2</v>
      </c>
      <c r="S26" s="53">
        <v>1030</v>
      </c>
      <c r="V26" s="44" t="s">
        <v>71</v>
      </c>
      <c r="W26" s="19">
        <f>AD35+AD36+AD37</f>
        <v>2277</v>
      </c>
      <c r="X26" s="19">
        <f>AE35+AE36+AE37</f>
        <v>3094</v>
      </c>
      <c r="Y26" s="19">
        <f>AF35+AF36+AF37</f>
        <v>3199</v>
      </c>
      <c r="Z26" s="19">
        <f t="shared" si="3"/>
        <v>6293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53">
        <v>27</v>
      </c>
      <c r="B27" s="53" t="s">
        <v>59</v>
      </c>
      <c r="C27" s="53">
        <v>0</v>
      </c>
      <c r="D27" s="53"/>
      <c r="E27" s="53">
        <v>0</v>
      </c>
      <c r="F27" s="53"/>
      <c r="G27" s="53">
        <v>303</v>
      </c>
      <c r="H27" s="53">
        <v>0</v>
      </c>
      <c r="I27" s="53">
        <v>2</v>
      </c>
      <c r="J27" s="53">
        <v>305</v>
      </c>
      <c r="K27" s="53">
        <v>274</v>
      </c>
      <c r="L27" s="53">
        <v>1</v>
      </c>
      <c r="M27" s="53">
        <v>275</v>
      </c>
      <c r="N27" s="53">
        <v>341</v>
      </c>
      <c r="O27" s="53">
        <v>1</v>
      </c>
      <c r="P27" s="53">
        <v>342</v>
      </c>
      <c r="Q27" s="53">
        <v>615</v>
      </c>
      <c r="R27" s="53">
        <v>2</v>
      </c>
      <c r="S27" s="53">
        <v>617</v>
      </c>
      <c r="V27" s="44" t="s">
        <v>72</v>
      </c>
      <c r="W27" s="19">
        <f>VLOOKUP($A20,$A$2:$S$67,10,FALSE)</f>
        <v>85</v>
      </c>
      <c r="X27" s="19">
        <f>VLOOKUP($A20,$A$2:$S$67,13,FALSE)</f>
        <v>78</v>
      </c>
      <c r="Y27" s="19">
        <f>VLOOKUP($A20,$A$2:$S$67,16,FALSE)</f>
        <v>75</v>
      </c>
      <c r="Z27" s="19">
        <f t="shared" si="3"/>
        <v>153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53">
        <v>28</v>
      </c>
      <c r="B28" s="53" t="s">
        <v>62</v>
      </c>
      <c r="C28" s="53">
        <v>0</v>
      </c>
      <c r="D28" s="53"/>
      <c r="E28" s="53">
        <v>0</v>
      </c>
      <c r="F28" s="53"/>
      <c r="G28" s="53">
        <v>304</v>
      </c>
      <c r="H28" s="53">
        <v>1</v>
      </c>
      <c r="I28" s="53">
        <v>1</v>
      </c>
      <c r="J28" s="53">
        <v>306</v>
      </c>
      <c r="K28" s="53">
        <v>295</v>
      </c>
      <c r="L28" s="53">
        <v>1</v>
      </c>
      <c r="M28" s="53">
        <v>296</v>
      </c>
      <c r="N28" s="53">
        <v>344</v>
      </c>
      <c r="O28" s="53">
        <v>2</v>
      </c>
      <c r="P28" s="53">
        <v>346</v>
      </c>
      <c r="Q28" s="53">
        <v>639</v>
      </c>
      <c r="R28" s="53">
        <v>3</v>
      </c>
      <c r="S28" s="53">
        <v>642</v>
      </c>
      <c r="V28" s="44" t="s">
        <v>73</v>
      </c>
      <c r="W28" s="19">
        <f>AD50</f>
        <v>1763</v>
      </c>
      <c r="X28" s="19">
        <f>AE50</f>
        <v>2559</v>
      </c>
      <c r="Y28" s="19">
        <f>AF50</f>
        <v>2678</v>
      </c>
      <c r="Z28" s="19">
        <f t="shared" si="3"/>
        <v>5237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53">
        <v>29</v>
      </c>
      <c r="B29" s="53" t="s">
        <v>65</v>
      </c>
      <c r="C29" s="53">
        <v>0</v>
      </c>
      <c r="D29" s="53"/>
      <c r="E29" s="53">
        <v>0</v>
      </c>
      <c r="F29" s="53"/>
      <c r="G29" s="53">
        <v>457</v>
      </c>
      <c r="H29" s="53">
        <v>1</v>
      </c>
      <c r="I29" s="53">
        <v>5</v>
      </c>
      <c r="J29" s="53">
        <v>463</v>
      </c>
      <c r="K29" s="53">
        <v>430</v>
      </c>
      <c r="L29" s="53">
        <v>3</v>
      </c>
      <c r="M29" s="53">
        <v>433</v>
      </c>
      <c r="N29" s="53">
        <v>496</v>
      </c>
      <c r="O29" s="53">
        <v>3</v>
      </c>
      <c r="P29" s="53">
        <v>499</v>
      </c>
      <c r="Q29" s="53">
        <v>926</v>
      </c>
      <c r="R29" s="53">
        <v>6</v>
      </c>
      <c r="S29" s="53">
        <v>932</v>
      </c>
      <c r="V29" s="44" t="s">
        <v>74</v>
      </c>
      <c r="W29" s="19">
        <f t="shared" ref="W29:W52" si="9">VLOOKUP($A44,$A$2:$S$67,10,FALSE)</f>
        <v>42</v>
      </c>
      <c r="X29" s="19">
        <f t="shared" ref="X29:X52" si="10">VLOOKUP($A44,$A$2:$S$67,13,FALSE)</f>
        <v>36</v>
      </c>
      <c r="Y29" s="19">
        <f t="shared" ref="Y29:Y52" si="11">VLOOKUP($A44,$A$2:$S$67,16,FALSE)</f>
        <v>41</v>
      </c>
      <c r="Z29" s="19">
        <f t="shared" si="3"/>
        <v>77</v>
      </c>
      <c r="AA29" s="16"/>
      <c r="AB29" s="58" t="s">
        <v>75</v>
      </c>
      <c r="AC29" s="59"/>
      <c r="AD29" s="29"/>
      <c r="AE29" s="39"/>
      <c r="AF29" s="39"/>
      <c r="AG29" s="40"/>
    </row>
    <row r="30" spans="1:35" ht="17.25" customHeight="1" x14ac:dyDescent="0.15">
      <c r="A30" s="53">
        <v>30</v>
      </c>
      <c r="B30" s="53" t="s">
        <v>76</v>
      </c>
      <c r="C30" s="53">
        <v>0</v>
      </c>
      <c r="D30" s="53"/>
      <c r="E30" s="53">
        <v>0</v>
      </c>
      <c r="F30" s="53"/>
      <c r="G30" s="53">
        <v>698</v>
      </c>
      <c r="H30" s="53">
        <v>0</v>
      </c>
      <c r="I30" s="53">
        <v>2</v>
      </c>
      <c r="J30" s="53">
        <v>700</v>
      </c>
      <c r="K30" s="53">
        <v>823</v>
      </c>
      <c r="L30" s="53">
        <v>0</v>
      </c>
      <c r="M30" s="53">
        <v>823</v>
      </c>
      <c r="N30" s="53">
        <v>899</v>
      </c>
      <c r="O30" s="53">
        <v>2</v>
      </c>
      <c r="P30" s="53">
        <v>901</v>
      </c>
      <c r="Q30" s="53">
        <v>1722</v>
      </c>
      <c r="R30" s="53">
        <v>2</v>
      </c>
      <c r="S30" s="53">
        <v>1724</v>
      </c>
      <c r="V30" s="44" t="s">
        <v>77</v>
      </c>
      <c r="W30" s="19">
        <f t="shared" si="9"/>
        <v>81</v>
      </c>
      <c r="X30" s="19">
        <f t="shared" si="10"/>
        <v>88</v>
      </c>
      <c r="Y30" s="19">
        <f t="shared" si="11"/>
        <v>91</v>
      </c>
      <c r="Z30" s="19">
        <f t="shared" si="3"/>
        <v>179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53">
        <v>31</v>
      </c>
      <c r="B31" s="53" t="s">
        <v>78</v>
      </c>
      <c r="C31" s="53">
        <v>0</v>
      </c>
      <c r="D31" s="53"/>
      <c r="E31" s="53">
        <v>0</v>
      </c>
      <c r="F31" s="53"/>
      <c r="G31" s="53">
        <v>660</v>
      </c>
      <c r="H31" s="53">
        <v>3</v>
      </c>
      <c r="I31" s="53">
        <v>5</v>
      </c>
      <c r="J31" s="53">
        <v>668</v>
      </c>
      <c r="K31" s="53">
        <v>802</v>
      </c>
      <c r="L31" s="53">
        <v>4</v>
      </c>
      <c r="M31" s="53">
        <v>806</v>
      </c>
      <c r="N31" s="53">
        <v>870</v>
      </c>
      <c r="O31" s="53">
        <v>6</v>
      </c>
      <c r="P31" s="53">
        <v>876</v>
      </c>
      <c r="Q31" s="53">
        <v>1672</v>
      </c>
      <c r="R31" s="53">
        <v>10</v>
      </c>
      <c r="S31" s="53">
        <v>1682</v>
      </c>
      <c r="V31" s="44" t="s">
        <v>79</v>
      </c>
      <c r="W31" s="19">
        <f t="shared" si="9"/>
        <v>69</v>
      </c>
      <c r="X31" s="19">
        <f t="shared" si="10"/>
        <v>69</v>
      </c>
      <c r="Y31" s="19">
        <f t="shared" si="11"/>
        <v>71</v>
      </c>
      <c r="Z31" s="19">
        <f t="shared" si="3"/>
        <v>140</v>
      </c>
      <c r="AA31" s="28"/>
      <c r="AB31" s="58" t="s">
        <v>80</v>
      </c>
      <c r="AC31" s="59"/>
      <c r="AD31" s="24">
        <f>VLOOKUP($A30,$A$2:$S$67,10,FALSE)</f>
        <v>700</v>
      </c>
      <c r="AE31" s="24">
        <f>VLOOKUP($A30,$A$2:$S$67,13,FALSE)</f>
        <v>823</v>
      </c>
      <c r="AF31" s="24">
        <f>VLOOKUP($A30,$A$2:$S$67,16,FALSE)</f>
        <v>901</v>
      </c>
      <c r="AG31" s="19">
        <f t="shared" ref="AG31:AG37" si="12">AE31+AF31</f>
        <v>1724</v>
      </c>
    </row>
    <row r="32" spans="1:35" ht="17.25" customHeight="1" x14ac:dyDescent="0.15">
      <c r="A32" s="53">
        <v>32</v>
      </c>
      <c r="B32" s="53" t="s">
        <v>81</v>
      </c>
      <c r="C32" s="53">
        <v>0</v>
      </c>
      <c r="D32" s="53"/>
      <c r="E32" s="53">
        <v>0</v>
      </c>
      <c r="F32" s="53"/>
      <c r="G32" s="53">
        <v>689</v>
      </c>
      <c r="H32" s="53">
        <v>3</v>
      </c>
      <c r="I32" s="53">
        <v>4</v>
      </c>
      <c r="J32" s="53">
        <v>696</v>
      </c>
      <c r="K32" s="53">
        <v>908</v>
      </c>
      <c r="L32" s="53">
        <v>4</v>
      </c>
      <c r="M32" s="53">
        <v>912</v>
      </c>
      <c r="N32" s="53">
        <v>988</v>
      </c>
      <c r="O32" s="53">
        <v>6</v>
      </c>
      <c r="P32" s="53">
        <v>994</v>
      </c>
      <c r="Q32" s="53">
        <v>1896</v>
      </c>
      <c r="R32" s="53">
        <v>10</v>
      </c>
      <c r="S32" s="53">
        <v>1906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44</v>
      </c>
      <c r="Z32" s="19">
        <f t="shared" si="3"/>
        <v>91</v>
      </c>
      <c r="AA32" s="28"/>
      <c r="AB32" s="58" t="s">
        <v>83</v>
      </c>
      <c r="AC32" s="59"/>
      <c r="AD32" s="24">
        <f>VLOOKUP($A31,$A$2:$S$67,10,FALSE)</f>
        <v>668</v>
      </c>
      <c r="AE32" s="24">
        <f>VLOOKUP($A31,$A$2:$S$67,13,FALSE)</f>
        <v>806</v>
      </c>
      <c r="AF32" s="24">
        <f>VLOOKUP($A31,$A$2:$S$67,16,FALSE)</f>
        <v>876</v>
      </c>
      <c r="AG32" s="19">
        <f t="shared" si="12"/>
        <v>1682</v>
      </c>
    </row>
    <row r="33" spans="1:33" ht="17.25" customHeight="1" x14ac:dyDescent="0.15">
      <c r="A33" s="53">
        <v>33</v>
      </c>
      <c r="B33" s="53" t="s">
        <v>84</v>
      </c>
      <c r="C33" s="53">
        <v>0</v>
      </c>
      <c r="D33" s="53"/>
      <c r="E33" s="53">
        <v>0</v>
      </c>
      <c r="F33" s="53"/>
      <c r="G33" s="53">
        <v>969</v>
      </c>
      <c r="H33" s="53">
        <v>2</v>
      </c>
      <c r="I33" s="53">
        <v>5</v>
      </c>
      <c r="J33" s="53">
        <v>976</v>
      </c>
      <c r="K33" s="53">
        <v>1441</v>
      </c>
      <c r="L33" s="53">
        <v>5</v>
      </c>
      <c r="M33" s="53">
        <v>1446</v>
      </c>
      <c r="N33" s="53">
        <v>1466</v>
      </c>
      <c r="O33" s="53">
        <v>4</v>
      </c>
      <c r="P33" s="53">
        <v>1470</v>
      </c>
      <c r="Q33" s="53">
        <v>2907</v>
      </c>
      <c r="R33" s="53">
        <v>9</v>
      </c>
      <c r="S33" s="53">
        <v>2916</v>
      </c>
      <c r="V33" s="44" t="s">
        <v>85</v>
      </c>
      <c r="W33" s="19">
        <f t="shared" si="9"/>
        <v>12</v>
      </c>
      <c r="X33" s="19">
        <f t="shared" si="10"/>
        <v>13</v>
      </c>
      <c r="Y33" s="19">
        <f t="shared" si="11"/>
        <v>15</v>
      </c>
      <c r="Z33" s="19">
        <f t="shared" si="3"/>
        <v>28</v>
      </c>
      <c r="AA33" s="28"/>
      <c r="AB33" s="58" t="s">
        <v>86</v>
      </c>
      <c r="AC33" s="59"/>
      <c r="AD33" s="24">
        <f>VLOOKUP($A42,$A$2:$S$67,10,FALSE)</f>
        <v>268</v>
      </c>
      <c r="AE33" s="24">
        <f>VLOOKUP($A42,$A$2:$S$67,13,FALSE)</f>
        <v>247</v>
      </c>
      <c r="AF33" s="24">
        <f>VLOOKUP($A42,$A$2:$S$67,16,FALSE)</f>
        <v>302</v>
      </c>
      <c r="AG33" s="19">
        <f t="shared" si="12"/>
        <v>549</v>
      </c>
    </row>
    <row r="34" spans="1:33" ht="17.25" customHeight="1" x14ac:dyDescent="0.15">
      <c r="A34" s="53">
        <v>34</v>
      </c>
      <c r="B34" s="53" t="s">
        <v>87</v>
      </c>
      <c r="C34" s="53">
        <v>0</v>
      </c>
      <c r="D34" s="53"/>
      <c r="E34" s="53">
        <v>0</v>
      </c>
      <c r="F34" s="53"/>
      <c r="G34" s="53">
        <v>600</v>
      </c>
      <c r="H34" s="53">
        <v>2</v>
      </c>
      <c r="I34" s="53">
        <v>3</v>
      </c>
      <c r="J34" s="53">
        <v>605</v>
      </c>
      <c r="K34" s="53">
        <v>732</v>
      </c>
      <c r="L34" s="53">
        <v>4</v>
      </c>
      <c r="M34" s="53">
        <v>736</v>
      </c>
      <c r="N34" s="53">
        <v>734</v>
      </c>
      <c r="O34" s="53">
        <v>1</v>
      </c>
      <c r="P34" s="53">
        <v>735</v>
      </c>
      <c r="Q34" s="53">
        <v>1466</v>
      </c>
      <c r="R34" s="53">
        <v>5</v>
      </c>
      <c r="S34" s="53">
        <v>1471</v>
      </c>
      <c r="V34" s="44" t="s">
        <v>88</v>
      </c>
      <c r="W34" s="19">
        <f t="shared" si="9"/>
        <v>43</v>
      </c>
      <c r="X34" s="19">
        <f t="shared" si="10"/>
        <v>49</v>
      </c>
      <c r="Y34" s="19">
        <f t="shared" si="11"/>
        <v>49</v>
      </c>
      <c r="Z34" s="19">
        <f t="shared" si="3"/>
        <v>98</v>
      </c>
      <c r="AA34" s="28"/>
      <c r="AB34" s="58" t="s">
        <v>89</v>
      </c>
      <c r="AC34" s="59"/>
      <c r="AD34" s="24">
        <f>VLOOKUP($A43,$A$2:$S$67,10,FALSE)</f>
        <v>238</v>
      </c>
      <c r="AE34" s="24">
        <f>VLOOKUP($A43,$A$2:$S$67,13,FALSE)</f>
        <v>252</v>
      </c>
      <c r="AF34" s="24">
        <f>VLOOKUP($A43,$A$2:$S$67,16,FALSE)</f>
        <v>261</v>
      </c>
      <c r="AG34" s="19">
        <f t="shared" si="12"/>
        <v>513</v>
      </c>
    </row>
    <row r="35" spans="1:33" ht="17.25" customHeight="1" x14ac:dyDescent="0.15">
      <c r="A35" s="53">
        <v>35</v>
      </c>
      <c r="B35" s="53" t="s">
        <v>90</v>
      </c>
      <c r="C35" s="53">
        <v>0</v>
      </c>
      <c r="D35" s="53"/>
      <c r="E35" s="53">
        <v>0</v>
      </c>
      <c r="F35" s="53"/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V35" s="44" t="s">
        <v>91</v>
      </c>
      <c r="W35" s="19">
        <f t="shared" si="9"/>
        <v>21</v>
      </c>
      <c r="X35" s="19">
        <f t="shared" si="10"/>
        <v>23</v>
      </c>
      <c r="Y35" s="19">
        <f t="shared" si="11"/>
        <v>15</v>
      </c>
      <c r="Z35" s="19">
        <f t="shared" si="3"/>
        <v>38</v>
      </c>
      <c r="AA35" s="28"/>
      <c r="AB35" s="58" t="s">
        <v>92</v>
      </c>
      <c r="AC35" s="59"/>
      <c r="AD35" s="24">
        <f>VLOOKUP($A32,$A$2:$S$67,10,FALSE)</f>
        <v>696</v>
      </c>
      <c r="AE35" s="24">
        <f>VLOOKUP($A32,$A$2:$S$67,13,FALSE)</f>
        <v>912</v>
      </c>
      <c r="AF35" s="24">
        <f>VLOOKUP($A32,$A$2:$S$67,16,FALSE)</f>
        <v>994</v>
      </c>
      <c r="AG35" s="19">
        <f t="shared" si="12"/>
        <v>1906</v>
      </c>
    </row>
    <row r="36" spans="1:33" ht="17.25" customHeight="1" x14ac:dyDescent="0.15">
      <c r="A36" s="53">
        <v>36</v>
      </c>
      <c r="B36" s="53" t="s">
        <v>93</v>
      </c>
      <c r="C36" s="53">
        <v>0</v>
      </c>
      <c r="D36" s="53"/>
      <c r="E36" s="53">
        <v>0</v>
      </c>
      <c r="F36" s="53"/>
      <c r="G36" s="53">
        <v>657</v>
      </c>
      <c r="H36" s="53">
        <v>3</v>
      </c>
      <c r="I36" s="53">
        <v>1</v>
      </c>
      <c r="J36" s="53">
        <v>661</v>
      </c>
      <c r="K36" s="53">
        <v>693</v>
      </c>
      <c r="L36" s="53">
        <v>3</v>
      </c>
      <c r="M36" s="53">
        <v>696</v>
      </c>
      <c r="N36" s="53">
        <v>788</v>
      </c>
      <c r="O36" s="53">
        <v>2</v>
      </c>
      <c r="P36" s="53">
        <v>790</v>
      </c>
      <c r="Q36" s="53">
        <v>1481</v>
      </c>
      <c r="R36" s="53">
        <v>5</v>
      </c>
      <c r="S36" s="53">
        <v>1486</v>
      </c>
      <c r="V36" s="44" t="s">
        <v>94</v>
      </c>
      <c r="W36" s="19">
        <f t="shared" si="9"/>
        <v>114</v>
      </c>
      <c r="X36" s="19">
        <f t="shared" si="10"/>
        <v>114</v>
      </c>
      <c r="Y36" s="19">
        <f t="shared" si="11"/>
        <v>142</v>
      </c>
      <c r="Z36" s="19">
        <f t="shared" si="3"/>
        <v>256</v>
      </c>
      <c r="AA36" s="28"/>
      <c r="AB36" s="58" t="s">
        <v>84</v>
      </c>
      <c r="AC36" s="59"/>
      <c r="AD36" s="24">
        <f>VLOOKUP($A33,$A$2:$S$67,10,FALSE)</f>
        <v>976</v>
      </c>
      <c r="AE36" s="24">
        <f>VLOOKUP($A33,$A$2:$S$67,13,FALSE)</f>
        <v>1446</v>
      </c>
      <c r="AF36" s="24">
        <f>VLOOKUP($A33,$A$2:$S$67,16,FALSE)</f>
        <v>1470</v>
      </c>
      <c r="AG36" s="19">
        <f t="shared" si="12"/>
        <v>2916</v>
      </c>
    </row>
    <row r="37" spans="1:33" ht="17.25" customHeight="1" x14ac:dyDescent="0.15">
      <c r="A37" s="53">
        <v>37</v>
      </c>
      <c r="B37" s="53" t="s">
        <v>95</v>
      </c>
      <c r="C37" s="53">
        <v>0</v>
      </c>
      <c r="D37" s="53"/>
      <c r="E37" s="53">
        <v>0</v>
      </c>
      <c r="F37" s="53"/>
      <c r="G37" s="53">
        <v>448</v>
      </c>
      <c r="H37" s="53">
        <v>0</v>
      </c>
      <c r="I37" s="53">
        <v>1</v>
      </c>
      <c r="J37" s="53">
        <v>449</v>
      </c>
      <c r="K37" s="53">
        <v>518</v>
      </c>
      <c r="L37" s="53">
        <v>1</v>
      </c>
      <c r="M37" s="53">
        <v>519</v>
      </c>
      <c r="N37" s="53">
        <v>575</v>
      </c>
      <c r="O37" s="53">
        <v>0</v>
      </c>
      <c r="P37" s="53">
        <v>575</v>
      </c>
      <c r="Q37" s="53">
        <v>1093</v>
      </c>
      <c r="R37" s="53">
        <v>1</v>
      </c>
      <c r="S37" s="53">
        <v>1094</v>
      </c>
      <c r="V37" s="44" t="s">
        <v>96</v>
      </c>
      <c r="W37" s="19">
        <f t="shared" si="9"/>
        <v>156</v>
      </c>
      <c r="X37" s="19">
        <f t="shared" si="10"/>
        <v>145</v>
      </c>
      <c r="Y37" s="19">
        <f t="shared" si="11"/>
        <v>161</v>
      </c>
      <c r="Z37" s="19">
        <f t="shared" si="3"/>
        <v>306</v>
      </c>
      <c r="AA37" s="28"/>
      <c r="AB37" s="58" t="s">
        <v>87</v>
      </c>
      <c r="AC37" s="59"/>
      <c r="AD37" s="24">
        <f>VLOOKUP($A34,$A$2:$S$67,10,FALSE)</f>
        <v>605</v>
      </c>
      <c r="AE37" s="24">
        <f>VLOOKUP($A34,$A$2:$S$67,13,FALSE)</f>
        <v>736</v>
      </c>
      <c r="AF37" s="24">
        <f>VLOOKUP($A34,$A$2:$S$67,16,FALSE)</f>
        <v>735</v>
      </c>
      <c r="AG37" s="19">
        <f t="shared" si="12"/>
        <v>1471</v>
      </c>
    </row>
    <row r="38" spans="1:33" ht="17.25" customHeight="1" x14ac:dyDescent="0.15">
      <c r="A38" s="53">
        <v>38</v>
      </c>
      <c r="B38" s="53" t="s">
        <v>97</v>
      </c>
      <c r="C38" s="53">
        <v>0</v>
      </c>
      <c r="D38" s="53"/>
      <c r="E38" s="53">
        <v>0</v>
      </c>
      <c r="F38" s="53"/>
      <c r="G38" s="53">
        <v>419</v>
      </c>
      <c r="H38" s="53">
        <v>3</v>
      </c>
      <c r="I38" s="53">
        <v>3</v>
      </c>
      <c r="J38" s="53">
        <v>425</v>
      </c>
      <c r="K38" s="53">
        <v>601</v>
      </c>
      <c r="L38" s="53">
        <v>3</v>
      </c>
      <c r="M38" s="53">
        <v>604</v>
      </c>
      <c r="N38" s="53">
        <v>628</v>
      </c>
      <c r="O38" s="53">
        <v>5</v>
      </c>
      <c r="P38" s="53">
        <v>633</v>
      </c>
      <c r="Q38" s="53">
        <v>1229</v>
      </c>
      <c r="R38" s="53">
        <v>8</v>
      </c>
      <c r="S38" s="53">
        <v>1237</v>
      </c>
      <c r="V38" s="44" t="s">
        <v>98</v>
      </c>
      <c r="W38" s="19">
        <f t="shared" si="9"/>
        <v>39</v>
      </c>
      <c r="X38" s="19">
        <f t="shared" si="10"/>
        <v>38</v>
      </c>
      <c r="Y38" s="19">
        <f t="shared" si="11"/>
        <v>36</v>
      </c>
      <c r="Z38" s="19">
        <f t="shared" si="3"/>
        <v>74</v>
      </c>
      <c r="AA38" s="16"/>
      <c r="AB38" s="58" t="s">
        <v>67</v>
      </c>
      <c r="AC38" s="59"/>
      <c r="AD38" s="19">
        <f>SUM(AD31:AD37)</f>
        <v>4151</v>
      </c>
      <c r="AE38" s="19">
        <f>SUM(AE31:AE37)</f>
        <v>5222</v>
      </c>
      <c r="AF38" s="19">
        <f>SUM(AF31:AF37)</f>
        <v>5539</v>
      </c>
      <c r="AG38" s="19">
        <f>SUM(AG31:AG37)</f>
        <v>10761</v>
      </c>
    </row>
    <row r="39" spans="1:33" ht="17.25" customHeight="1" x14ac:dyDescent="0.15">
      <c r="A39" s="53">
        <v>39</v>
      </c>
      <c r="B39" s="53" t="s">
        <v>99</v>
      </c>
      <c r="C39" s="53">
        <v>0</v>
      </c>
      <c r="D39" s="53"/>
      <c r="E39" s="53">
        <v>0</v>
      </c>
      <c r="F39" s="53"/>
      <c r="G39" s="53">
        <v>190</v>
      </c>
      <c r="H39" s="53">
        <v>1</v>
      </c>
      <c r="I39" s="53">
        <v>6</v>
      </c>
      <c r="J39" s="53">
        <v>197</v>
      </c>
      <c r="K39" s="53">
        <v>326</v>
      </c>
      <c r="L39" s="53">
        <v>2</v>
      </c>
      <c r="M39" s="53">
        <v>328</v>
      </c>
      <c r="N39" s="53">
        <v>310</v>
      </c>
      <c r="O39" s="53">
        <v>5</v>
      </c>
      <c r="P39" s="53">
        <v>315</v>
      </c>
      <c r="Q39" s="53">
        <v>636</v>
      </c>
      <c r="R39" s="53">
        <v>7</v>
      </c>
      <c r="S39" s="53">
        <v>643</v>
      </c>
      <c r="V39" s="44" t="s">
        <v>100</v>
      </c>
      <c r="W39" s="19">
        <f t="shared" si="9"/>
        <v>37</v>
      </c>
      <c r="X39" s="19">
        <f t="shared" si="10"/>
        <v>33</v>
      </c>
      <c r="Y39" s="19">
        <f t="shared" si="11"/>
        <v>35</v>
      </c>
      <c r="Z39" s="19">
        <f t="shared" si="3"/>
        <v>68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53">
        <v>40</v>
      </c>
      <c r="B40" s="53" t="s">
        <v>101</v>
      </c>
      <c r="C40" s="53">
        <v>0</v>
      </c>
      <c r="D40" s="53"/>
      <c r="E40" s="53">
        <v>0</v>
      </c>
      <c r="F40" s="53"/>
      <c r="G40" s="53">
        <v>367</v>
      </c>
      <c r="H40" s="53">
        <v>4</v>
      </c>
      <c r="I40" s="53">
        <v>3</v>
      </c>
      <c r="J40" s="53">
        <v>374</v>
      </c>
      <c r="K40" s="53">
        <v>601</v>
      </c>
      <c r="L40" s="53">
        <v>3</v>
      </c>
      <c r="M40" s="53">
        <v>604</v>
      </c>
      <c r="N40" s="53">
        <v>618</v>
      </c>
      <c r="O40" s="53">
        <v>5</v>
      </c>
      <c r="P40" s="53">
        <v>623</v>
      </c>
      <c r="Q40" s="53">
        <v>1219</v>
      </c>
      <c r="R40" s="53">
        <v>8</v>
      </c>
      <c r="S40" s="53">
        <v>1227</v>
      </c>
      <c r="V40" s="44" t="s">
        <v>102</v>
      </c>
      <c r="W40" s="19">
        <f t="shared" si="9"/>
        <v>127</v>
      </c>
      <c r="X40" s="19">
        <f t="shared" si="10"/>
        <v>116</v>
      </c>
      <c r="Y40" s="19">
        <f t="shared" si="11"/>
        <v>135</v>
      </c>
      <c r="Z40" s="19">
        <f t="shared" si="3"/>
        <v>251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53">
        <v>41</v>
      </c>
      <c r="B41" s="53" t="s">
        <v>103</v>
      </c>
      <c r="C41" s="53">
        <v>0</v>
      </c>
      <c r="D41" s="53"/>
      <c r="E41" s="53">
        <v>0</v>
      </c>
      <c r="F41" s="53"/>
      <c r="G41" s="53">
        <v>313</v>
      </c>
      <c r="H41" s="53">
        <v>0</v>
      </c>
      <c r="I41" s="53">
        <v>5</v>
      </c>
      <c r="J41" s="53">
        <v>318</v>
      </c>
      <c r="K41" s="53">
        <v>503</v>
      </c>
      <c r="L41" s="53">
        <v>1</v>
      </c>
      <c r="M41" s="53">
        <v>504</v>
      </c>
      <c r="N41" s="53">
        <v>528</v>
      </c>
      <c r="O41" s="53">
        <v>4</v>
      </c>
      <c r="P41" s="53">
        <v>532</v>
      </c>
      <c r="Q41" s="53">
        <v>1031</v>
      </c>
      <c r="R41" s="53">
        <v>5</v>
      </c>
      <c r="S41" s="53">
        <v>1036</v>
      </c>
      <c r="V41" s="44" t="s">
        <v>104</v>
      </c>
      <c r="W41" s="19">
        <f t="shared" si="9"/>
        <v>46</v>
      </c>
      <c r="X41" s="19">
        <f t="shared" si="10"/>
        <v>45</v>
      </c>
      <c r="Y41" s="19">
        <f t="shared" si="11"/>
        <v>52</v>
      </c>
      <c r="Z41" s="19">
        <f t="shared" si="3"/>
        <v>97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53">
        <v>42</v>
      </c>
      <c r="B42" s="53" t="s">
        <v>105</v>
      </c>
      <c r="C42" s="53">
        <v>0</v>
      </c>
      <c r="D42" s="53"/>
      <c r="E42" s="53">
        <v>0</v>
      </c>
      <c r="F42" s="53"/>
      <c r="G42" s="53">
        <v>258</v>
      </c>
      <c r="H42" s="53">
        <v>6</v>
      </c>
      <c r="I42" s="53">
        <v>4</v>
      </c>
      <c r="J42" s="53">
        <v>268</v>
      </c>
      <c r="K42" s="53">
        <v>242</v>
      </c>
      <c r="L42" s="53">
        <v>5</v>
      </c>
      <c r="M42" s="53">
        <v>247</v>
      </c>
      <c r="N42" s="53">
        <v>295</v>
      </c>
      <c r="O42" s="53">
        <v>7</v>
      </c>
      <c r="P42" s="53">
        <v>302</v>
      </c>
      <c r="Q42" s="53">
        <v>537</v>
      </c>
      <c r="R42" s="53">
        <v>12</v>
      </c>
      <c r="S42" s="53">
        <v>549</v>
      </c>
      <c r="V42" s="44" t="s">
        <v>106</v>
      </c>
      <c r="W42" s="19">
        <f t="shared" si="9"/>
        <v>169</v>
      </c>
      <c r="X42" s="19">
        <f t="shared" si="10"/>
        <v>136</v>
      </c>
      <c r="Y42" s="19">
        <f t="shared" si="11"/>
        <v>153</v>
      </c>
      <c r="Z42" s="19">
        <f t="shared" si="3"/>
        <v>289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53">
        <v>43</v>
      </c>
      <c r="B43" s="53" t="s">
        <v>107</v>
      </c>
      <c r="C43" s="53">
        <v>0</v>
      </c>
      <c r="D43" s="53"/>
      <c r="E43" s="53">
        <v>0</v>
      </c>
      <c r="F43" s="53"/>
      <c r="G43" s="53">
        <v>238</v>
      </c>
      <c r="H43" s="53">
        <v>0</v>
      </c>
      <c r="I43" s="53">
        <v>0</v>
      </c>
      <c r="J43" s="53">
        <v>238</v>
      </c>
      <c r="K43" s="53">
        <v>252</v>
      </c>
      <c r="L43" s="53">
        <v>0</v>
      </c>
      <c r="M43" s="53">
        <v>252</v>
      </c>
      <c r="N43" s="53">
        <v>261</v>
      </c>
      <c r="O43" s="53">
        <v>0</v>
      </c>
      <c r="P43" s="53">
        <v>261</v>
      </c>
      <c r="Q43" s="53">
        <v>513</v>
      </c>
      <c r="R43" s="53">
        <v>0</v>
      </c>
      <c r="S43" s="53">
        <v>513</v>
      </c>
      <c r="V43" s="44" t="s">
        <v>108</v>
      </c>
      <c r="W43" s="19">
        <f t="shared" si="9"/>
        <v>42</v>
      </c>
      <c r="X43" s="19">
        <f t="shared" si="10"/>
        <v>40</v>
      </c>
      <c r="Y43" s="19">
        <f t="shared" si="11"/>
        <v>48</v>
      </c>
      <c r="Z43" s="19">
        <f t="shared" si="3"/>
        <v>88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53">
        <v>50</v>
      </c>
      <c r="B44" s="53" t="s">
        <v>74</v>
      </c>
      <c r="C44" s="53">
        <v>0</v>
      </c>
      <c r="D44" s="53"/>
      <c r="E44" s="53">
        <v>0</v>
      </c>
      <c r="F44" s="53"/>
      <c r="G44" s="53">
        <v>42</v>
      </c>
      <c r="H44" s="53">
        <v>0</v>
      </c>
      <c r="I44" s="53">
        <v>0</v>
      </c>
      <c r="J44" s="53">
        <v>42</v>
      </c>
      <c r="K44" s="53">
        <v>36</v>
      </c>
      <c r="L44" s="53">
        <v>0</v>
      </c>
      <c r="M44" s="53">
        <v>36</v>
      </c>
      <c r="N44" s="53">
        <v>41</v>
      </c>
      <c r="O44" s="53">
        <v>0</v>
      </c>
      <c r="P44" s="53">
        <v>41</v>
      </c>
      <c r="Q44" s="53">
        <v>77</v>
      </c>
      <c r="R44" s="53">
        <v>0</v>
      </c>
      <c r="S44" s="53">
        <v>77</v>
      </c>
      <c r="V44" s="44" t="s">
        <v>110</v>
      </c>
      <c r="W44" s="19">
        <f t="shared" si="9"/>
        <v>104</v>
      </c>
      <c r="X44" s="19">
        <f t="shared" si="10"/>
        <v>84</v>
      </c>
      <c r="Y44" s="19">
        <f t="shared" si="11"/>
        <v>102</v>
      </c>
      <c r="Z44" s="19">
        <f t="shared" si="3"/>
        <v>186</v>
      </c>
      <c r="AA44" s="16"/>
      <c r="AB44" s="29"/>
      <c r="AC44" s="51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53">
        <v>51</v>
      </c>
      <c r="B45" s="53" t="s">
        <v>77</v>
      </c>
      <c r="C45" s="53">
        <v>0</v>
      </c>
      <c r="D45" s="53"/>
      <c r="E45" s="53">
        <v>0</v>
      </c>
      <c r="F45" s="53"/>
      <c r="G45" s="53">
        <v>81</v>
      </c>
      <c r="H45" s="53">
        <v>0</v>
      </c>
      <c r="I45" s="53">
        <v>0</v>
      </c>
      <c r="J45" s="53">
        <v>81</v>
      </c>
      <c r="K45" s="53">
        <v>88</v>
      </c>
      <c r="L45" s="53">
        <v>0</v>
      </c>
      <c r="M45" s="53">
        <v>88</v>
      </c>
      <c r="N45" s="53">
        <v>91</v>
      </c>
      <c r="O45" s="53">
        <v>0</v>
      </c>
      <c r="P45" s="53">
        <v>91</v>
      </c>
      <c r="Q45" s="53">
        <v>179</v>
      </c>
      <c r="R45" s="53">
        <v>0</v>
      </c>
      <c r="S45" s="53">
        <v>179</v>
      </c>
      <c r="V45" s="44" t="s">
        <v>111</v>
      </c>
      <c r="W45" s="19">
        <f t="shared" si="9"/>
        <v>16</v>
      </c>
      <c r="X45" s="19">
        <f t="shared" si="10"/>
        <v>13</v>
      </c>
      <c r="Y45" s="19">
        <f t="shared" si="11"/>
        <v>10</v>
      </c>
      <c r="Z45" s="19">
        <f t="shared" si="3"/>
        <v>23</v>
      </c>
      <c r="AA45" s="16"/>
      <c r="AB45" s="58" t="s">
        <v>112</v>
      </c>
      <c r="AC45" s="59"/>
      <c r="AD45" s="24">
        <f>VLOOKUP($A37,$A$2:$S$67,10,FALSE)</f>
        <v>449</v>
      </c>
      <c r="AE45" s="24">
        <f>VLOOKUP($A37,$A$2:$S$67,13,FALSE)</f>
        <v>519</v>
      </c>
      <c r="AF45" s="24">
        <f>VLOOKUP($A37,$A$2:$S$67,16,FALSE)</f>
        <v>575</v>
      </c>
      <c r="AG45" s="19">
        <f>AE45+AF45</f>
        <v>1094</v>
      </c>
    </row>
    <row r="46" spans="1:33" ht="17.25" customHeight="1" x14ac:dyDescent="0.15">
      <c r="A46" s="53">
        <v>52</v>
      </c>
      <c r="B46" s="53" t="s">
        <v>79</v>
      </c>
      <c r="C46" s="53">
        <v>0</v>
      </c>
      <c r="D46" s="53"/>
      <c r="E46" s="53">
        <v>0</v>
      </c>
      <c r="F46" s="53"/>
      <c r="G46" s="53">
        <v>68</v>
      </c>
      <c r="H46" s="53">
        <v>1</v>
      </c>
      <c r="I46" s="53">
        <v>0</v>
      </c>
      <c r="J46" s="53">
        <v>69</v>
      </c>
      <c r="K46" s="53">
        <v>68</v>
      </c>
      <c r="L46" s="53">
        <v>1</v>
      </c>
      <c r="M46" s="53">
        <v>69</v>
      </c>
      <c r="N46" s="53">
        <v>71</v>
      </c>
      <c r="O46" s="53">
        <v>0</v>
      </c>
      <c r="P46" s="53">
        <v>71</v>
      </c>
      <c r="Q46" s="53">
        <v>139</v>
      </c>
      <c r="R46" s="53">
        <v>1</v>
      </c>
      <c r="S46" s="53">
        <v>140</v>
      </c>
      <c r="V46" s="44" t="s">
        <v>113</v>
      </c>
      <c r="W46" s="19">
        <f t="shared" si="9"/>
        <v>113</v>
      </c>
      <c r="X46" s="19">
        <f t="shared" si="10"/>
        <v>124</v>
      </c>
      <c r="Y46" s="19">
        <f t="shared" si="11"/>
        <v>136</v>
      </c>
      <c r="Z46" s="19">
        <f t="shared" si="3"/>
        <v>260</v>
      </c>
      <c r="AA46" s="28"/>
      <c r="AB46" s="58" t="s">
        <v>114</v>
      </c>
      <c r="AC46" s="59"/>
      <c r="AD46" s="24">
        <f>VLOOKUP($A38,$A$2:$S$67,10,FALSE)</f>
        <v>425</v>
      </c>
      <c r="AE46" s="24">
        <f>VLOOKUP($A38,$A$2:$S$67,13,FALSE)</f>
        <v>604</v>
      </c>
      <c r="AF46" s="24">
        <f>VLOOKUP($A38,$A$2:$S$67,16,FALSE)</f>
        <v>633</v>
      </c>
      <c r="AG46" s="19">
        <f>AE46+AF46</f>
        <v>1237</v>
      </c>
    </row>
    <row r="47" spans="1:33" ht="17.25" customHeight="1" x14ac:dyDescent="0.15">
      <c r="A47" s="53">
        <v>53</v>
      </c>
      <c r="B47" s="53" t="s">
        <v>82</v>
      </c>
      <c r="C47" s="53">
        <v>0</v>
      </c>
      <c r="D47" s="53"/>
      <c r="E47" s="53">
        <v>0</v>
      </c>
      <c r="F47" s="53"/>
      <c r="G47" s="53">
        <v>46</v>
      </c>
      <c r="H47" s="53">
        <v>0</v>
      </c>
      <c r="I47" s="53">
        <v>0</v>
      </c>
      <c r="J47" s="53">
        <v>46</v>
      </c>
      <c r="K47" s="53">
        <v>47</v>
      </c>
      <c r="L47" s="53">
        <v>0</v>
      </c>
      <c r="M47" s="53">
        <v>47</v>
      </c>
      <c r="N47" s="53">
        <v>44</v>
      </c>
      <c r="O47" s="53">
        <v>0</v>
      </c>
      <c r="P47" s="53">
        <v>44</v>
      </c>
      <c r="Q47" s="53">
        <v>91</v>
      </c>
      <c r="R47" s="53">
        <v>0</v>
      </c>
      <c r="S47" s="53">
        <v>91</v>
      </c>
      <c r="V47" s="44" t="s">
        <v>115</v>
      </c>
      <c r="W47" s="19">
        <f t="shared" si="9"/>
        <v>61</v>
      </c>
      <c r="X47" s="19">
        <f t="shared" si="10"/>
        <v>56</v>
      </c>
      <c r="Y47" s="19">
        <f t="shared" si="11"/>
        <v>66</v>
      </c>
      <c r="Z47" s="19">
        <f t="shared" si="3"/>
        <v>122</v>
      </c>
      <c r="AA47" s="28"/>
      <c r="AB47" s="58" t="s">
        <v>116</v>
      </c>
      <c r="AC47" s="59"/>
      <c r="AD47" s="24">
        <f>VLOOKUP($A39,$A$2:$S$67,10,FALSE)</f>
        <v>197</v>
      </c>
      <c r="AE47" s="24">
        <f>VLOOKUP($A39,$A$2:$S$67,13,FALSE)</f>
        <v>328</v>
      </c>
      <c r="AF47" s="24">
        <f>VLOOKUP($A39,$A$2:$S$67,16,FALSE)</f>
        <v>315</v>
      </c>
      <c r="AG47" s="19">
        <f>AE47+AF47</f>
        <v>643</v>
      </c>
    </row>
    <row r="48" spans="1:33" ht="17.25" customHeight="1" x14ac:dyDescent="0.15">
      <c r="A48" s="53">
        <v>54</v>
      </c>
      <c r="B48" s="53" t="s">
        <v>85</v>
      </c>
      <c r="C48" s="53">
        <v>0</v>
      </c>
      <c r="D48" s="53"/>
      <c r="E48" s="53">
        <v>0</v>
      </c>
      <c r="F48" s="53"/>
      <c r="G48" s="53">
        <v>12</v>
      </c>
      <c r="H48" s="53">
        <v>0</v>
      </c>
      <c r="I48" s="53">
        <v>0</v>
      </c>
      <c r="J48" s="53">
        <v>12</v>
      </c>
      <c r="K48" s="53">
        <v>13</v>
      </c>
      <c r="L48" s="53">
        <v>0</v>
      </c>
      <c r="M48" s="53">
        <v>13</v>
      </c>
      <c r="N48" s="53">
        <v>15</v>
      </c>
      <c r="O48" s="53">
        <v>0</v>
      </c>
      <c r="P48" s="53">
        <v>15</v>
      </c>
      <c r="Q48" s="53">
        <v>28</v>
      </c>
      <c r="R48" s="53">
        <v>0</v>
      </c>
      <c r="S48" s="53">
        <v>28</v>
      </c>
      <c r="V48" s="44" t="s">
        <v>117</v>
      </c>
      <c r="W48" s="19">
        <f t="shared" si="9"/>
        <v>377</v>
      </c>
      <c r="X48" s="19">
        <f t="shared" si="10"/>
        <v>396</v>
      </c>
      <c r="Y48" s="19">
        <f t="shared" si="11"/>
        <v>377</v>
      </c>
      <c r="Z48" s="19">
        <f t="shared" si="3"/>
        <v>773</v>
      </c>
      <c r="AA48" s="28"/>
      <c r="AB48" s="58" t="s">
        <v>118</v>
      </c>
      <c r="AC48" s="59"/>
      <c r="AD48" s="24">
        <f>VLOOKUP($A40,$A$2:$S$67,10,FALSE)</f>
        <v>374</v>
      </c>
      <c r="AE48" s="24">
        <f>VLOOKUP($A40,$A$2:$S$67,13,FALSE)</f>
        <v>604</v>
      </c>
      <c r="AF48" s="24">
        <f>VLOOKUP($A40,$A$2:$S$67,16,FALSE)</f>
        <v>623</v>
      </c>
      <c r="AG48" s="19">
        <f>AE48+AF48</f>
        <v>1227</v>
      </c>
    </row>
    <row r="49" spans="1:33" ht="17.25" customHeight="1" x14ac:dyDescent="0.15">
      <c r="A49" s="53">
        <v>55</v>
      </c>
      <c r="B49" s="53" t="s">
        <v>88</v>
      </c>
      <c r="C49" s="53">
        <v>0</v>
      </c>
      <c r="D49" s="53"/>
      <c r="E49" s="53">
        <v>0</v>
      </c>
      <c r="F49" s="53"/>
      <c r="G49" s="53">
        <v>43</v>
      </c>
      <c r="H49" s="53">
        <v>0</v>
      </c>
      <c r="I49" s="53">
        <v>0</v>
      </c>
      <c r="J49" s="53">
        <v>43</v>
      </c>
      <c r="K49" s="53">
        <v>49</v>
      </c>
      <c r="L49" s="53">
        <v>0</v>
      </c>
      <c r="M49" s="53">
        <v>49</v>
      </c>
      <c r="N49" s="53">
        <v>49</v>
      </c>
      <c r="O49" s="53">
        <v>0</v>
      </c>
      <c r="P49" s="53">
        <v>49</v>
      </c>
      <c r="Q49" s="53">
        <v>98</v>
      </c>
      <c r="R49" s="53">
        <v>0</v>
      </c>
      <c r="S49" s="53">
        <v>98</v>
      </c>
      <c r="V49" s="44" t="s">
        <v>119</v>
      </c>
      <c r="W49" s="19">
        <f t="shared" si="9"/>
        <v>18</v>
      </c>
      <c r="X49" s="19">
        <f t="shared" si="10"/>
        <v>14</v>
      </c>
      <c r="Y49" s="19">
        <f t="shared" si="11"/>
        <v>15</v>
      </c>
      <c r="Z49" s="19">
        <f t="shared" si="3"/>
        <v>29</v>
      </c>
      <c r="AA49" s="16"/>
      <c r="AB49" s="58" t="s">
        <v>103</v>
      </c>
      <c r="AC49" s="59"/>
      <c r="AD49" s="24">
        <f>VLOOKUP($A41,$A$2:$S$67,10,FALSE)</f>
        <v>318</v>
      </c>
      <c r="AE49" s="24">
        <f>VLOOKUP($A41,$A$2:$S$67,13,FALSE)</f>
        <v>504</v>
      </c>
      <c r="AF49" s="24">
        <f>VLOOKUP($A41,$A$2:$S$67,16,FALSE)</f>
        <v>532</v>
      </c>
      <c r="AG49" s="19">
        <f>AE49+AF49</f>
        <v>1036</v>
      </c>
    </row>
    <row r="50" spans="1:33" ht="17.25" customHeight="1" x14ac:dyDescent="0.15">
      <c r="A50" s="53">
        <v>56</v>
      </c>
      <c r="B50" s="53" t="s">
        <v>91</v>
      </c>
      <c r="C50" s="53">
        <v>0</v>
      </c>
      <c r="D50" s="53"/>
      <c r="E50" s="53">
        <v>0</v>
      </c>
      <c r="F50" s="53"/>
      <c r="G50" s="53">
        <v>21</v>
      </c>
      <c r="H50" s="53">
        <v>0</v>
      </c>
      <c r="I50" s="53">
        <v>0</v>
      </c>
      <c r="J50" s="53">
        <v>21</v>
      </c>
      <c r="K50" s="53">
        <v>23</v>
      </c>
      <c r="L50" s="53">
        <v>0</v>
      </c>
      <c r="M50" s="53">
        <v>23</v>
      </c>
      <c r="N50" s="53">
        <v>15</v>
      </c>
      <c r="O50" s="53">
        <v>0</v>
      </c>
      <c r="P50" s="53">
        <v>15</v>
      </c>
      <c r="Q50" s="53">
        <v>38</v>
      </c>
      <c r="R50" s="53">
        <v>0</v>
      </c>
      <c r="S50" s="53">
        <v>38</v>
      </c>
      <c r="V50" s="44" t="s">
        <v>120</v>
      </c>
      <c r="W50" s="19">
        <f t="shared" si="9"/>
        <v>35</v>
      </c>
      <c r="X50" s="19">
        <f t="shared" si="10"/>
        <v>33</v>
      </c>
      <c r="Y50" s="19">
        <f t="shared" si="11"/>
        <v>29</v>
      </c>
      <c r="Z50" s="19">
        <f t="shared" si="3"/>
        <v>62</v>
      </c>
      <c r="AA50" s="16"/>
      <c r="AB50" s="58" t="s">
        <v>67</v>
      </c>
      <c r="AC50" s="59"/>
      <c r="AD50" s="19">
        <f>SUM(AD45:AD49)</f>
        <v>1763</v>
      </c>
      <c r="AE50" s="19">
        <f>SUM(AE45:AE49)</f>
        <v>2559</v>
      </c>
      <c r="AF50" s="19">
        <f>SUM(AF45:AF49)</f>
        <v>2678</v>
      </c>
      <c r="AG50" s="19">
        <f>SUM(AG45:AG49)</f>
        <v>5237</v>
      </c>
    </row>
    <row r="51" spans="1:33" ht="17.25" customHeight="1" x14ac:dyDescent="0.15">
      <c r="A51" s="53">
        <v>57</v>
      </c>
      <c r="B51" s="53" t="s">
        <v>94</v>
      </c>
      <c r="C51" s="53">
        <v>0</v>
      </c>
      <c r="D51" s="53"/>
      <c r="E51" s="53">
        <v>0</v>
      </c>
      <c r="F51" s="53"/>
      <c r="G51" s="53">
        <v>113</v>
      </c>
      <c r="H51" s="53">
        <v>1</v>
      </c>
      <c r="I51" s="53">
        <v>0</v>
      </c>
      <c r="J51" s="53">
        <v>114</v>
      </c>
      <c r="K51" s="53">
        <v>113</v>
      </c>
      <c r="L51" s="53">
        <v>1</v>
      </c>
      <c r="M51" s="53">
        <v>114</v>
      </c>
      <c r="N51" s="53">
        <v>142</v>
      </c>
      <c r="O51" s="53">
        <v>0</v>
      </c>
      <c r="P51" s="53">
        <v>142</v>
      </c>
      <c r="Q51" s="53">
        <v>255</v>
      </c>
      <c r="R51" s="53">
        <v>1</v>
      </c>
      <c r="S51" s="53">
        <v>256</v>
      </c>
      <c r="V51" s="44" t="s">
        <v>121</v>
      </c>
      <c r="W51" s="19">
        <f t="shared" si="9"/>
        <v>18</v>
      </c>
      <c r="X51" s="19">
        <f t="shared" si="10"/>
        <v>18</v>
      </c>
      <c r="Y51" s="19">
        <f t="shared" si="11"/>
        <v>19</v>
      </c>
      <c r="Z51" s="19">
        <f t="shared" si="3"/>
        <v>37</v>
      </c>
      <c r="AA51" s="16"/>
      <c r="AB51" s="25"/>
      <c r="AC51" s="41"/>
    </row>
    <row r="52" spans="1:33" ht="17.25" customHeight="1" x14ac:dyDescent="0.15">
      <c r="A52" s="53">
        <v>58</v>
      </c>
      <c r="B52" s="53" t="s">
        <v>96</v>
      </c>
      <c r="C52" s="53">
        <v>0</v>
      </c>
      <c r="D52" s="53"/>
      <c r="E52" s="53">
        <v>0</v>
      </c>
      <c r="F52" s="53"/>
      <c r="G52" s="53">
        <v>146</v>
      </c>
      <c r="H52" s="53">
        <v>9</v>
      </c>
      <c r="I52" s="53">
        <v>1</v>
      </c>
      <c r="J52" s="53">
        <v>156</v>
      </c>
      <c r="K52" s="53">
        <v>144</v>
      </c>
      <c r="L52" s="53">
        <v>1</v>
      </c>
      <c r="M52" s="53">
        <v>145</v>
      </c>
      <c r="N52" s="53">
        <v>152</v>
      </c>
      <c r="O52" s="53">
        <v>9</v>
      </c>
      <c r="P52" s="53">
        <v>161</v>
      </c>
      <c r="Q52" s="53">
        <v>296</v>
      </c>
      <c r="R52" s="53">
        <v>10</v>
      </c>
      <c r="S52" s="53">
        <v>306</v>
      </c>
      <c r="V52" s="44" t="s">
        <v>122</v>
      </c>
      <c r="W52" s="19">
        <f t="shared" si="9"/>
        <v>55</v>
      </c>
      <c r="X52" s="19">
        <f t="shared" si="10"/>
        <v>58</v>
      </c>
      <c r="Y52" s="19">
        <f t="shared" si="11"/>
        <v>60</v>
      </c>
      <c r="Z52" s="19">
        <f t="shared" si="3"/>
        <v>118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53">
        <v>59</v>
      </c>
      <c r="B53" s="53" t="s">
        <v>98</v>
      </c>
      <c r="C53" s="53">
        <v>0</v>
      </c>
      <c r="D53" s="53"/>
      <c r="E53" s="53">
        <v>0</v>
      </c>
      <c r="F53" s="53"/>
      <c r="G53" s="53">
        <v>37</v>
      </c>
      <c r="H53" s="53">
        <v>0</v>
      </c>
      <c r="I53" s="53">
        <v>2</v>
      </c>
      <c r="J53" s="53">
        <v>39</v>
      </c>
      <c r="K53" s="53">
        <v>38</v>
      </c>
      <c r="L53" s="53">
        <v>0</v>
      </c>
      <c r="M53" s="53">
        <v>38</v>
      </c>
      <c r="N53" s="53">
        <v>34</v>
      </c>
      <c r="O53" s="53">
        <v>2</v>
      </c>
      <c r="P53" s="53">
        <v>36</v>
      </c>
      <c r="Q53" s="53">
        <v>72</v>
      </c>
      <c r="R53" s="53">
        <v>2</v>
      </c>
      <c r="S53" s="53">
        <v>74</v>
      </c>
      <c r="AB53" s="25"/>
      <c r="AC53" s="25"/>
      <c r="AD53" s="25"/>
      <c r="AE53" s="25"/>
      <c r="AF53" s="25"/>
      <c r="AG53" s="25"/>
    </row>
    <row r="54" spans="1:33" x14ac:dyDescent="0.15">
      <c r="A54" s="53">
        <v>60</v>
      </c>
      <c r="B54" s="53" t="s">
        <v>100</v>
      </c>
      <c r="C54" s="53">
        <v>0</v>
      </c>
      <c r="D54" s="53"/>
      <c r="E54" s="53">
        <v>0</v>
      </c>
      <c r="F54" s="53"/>
      <c r="G54" s="53">
        <v>33</v>
      </c>
      <c r="H54" s="53">
        <v>4</v>
      </c>
      <c r="I54" s="53">
        <v>0</v>
      </c>
      <c r="J54" s="53">
        <v>37</v>
      </c>
      <c r="K54" s="53">
        <v>29</v>
      </c>
      <c r="L54" s="53">
        <v>4</v>
      </c>
      <c r="M54" s="53">
        <v>33</v>
      </c>
      <c r="N54" s="53">
        <v>35</v>
      </c>
      <c r="O54" s="53">
        <v>0</v>
      </c>
      <c r="P54" s="53">
        <v>35</v>
      </c>
      <c r="Q54" s="53">
        <v>64</v>
      </c>
      <c r="R54" s="53">
        <v>4</v>
      </c>
      <c r="S54" s="53">
        <v>68</v>
      </c>
    </row>
    <row r="55" spans="1:33" ht="14.25" x14ac:dyDescent="0.15">
      <c r="A55" s="53">
        <v>61</v>
      </c>
      <c r="B55" s="53" t="s">
        <v>102</v>
      </c>
      <c r="C55" s="53">
        <v>0</v>
      </c>
      <c r="D55" s="53"/>
      <c r="E55" s="53">
        <v>0</v>
      </c>
      <c r="F55" s="53"/>
      <c r="G55" s="53">
        <v>102</v>
      </c>
      <c r="H55" s="53">
        <v>25</v>
      </c>
      <c r="I55" s="53">
        <v>0</v>
      </c>
      <c r="J55" s="53">
        <v>127</v>
      </c>
      <c r="K55" s="53">
        <v>108</v>
      </c>
      <c r="L55" s="53">
        <v>8</v>
      </c>
      <c r="M55" s="53">
        <v>116</v>
      </c>
      <c r="N55" s="53">
        <v>118</v>
      </c>
      <c r="O55" s="53">
        <v>17</v>
      </c>
      <c r="P55" s="53">
        <v>135</v>
      </c>
      <c r="Q55" s="53">
        <v>226</v>
      </c>
      <c r="R55" s="53">
        <v>25</v>
      </c>
      <c r="S55" s="53">
        <v>251</v>
      </c>
      <c r="V55" s="2"/>
    </row>
    <row r="56" spans="1:33" x14ac:dyDescent="0.15">
      <c r="A56" s="53">
        <v>62</v>
      </c>
      <c r="B56" s="53" t="s">
        <v>104</v>
      </c>
      <c r="C56" s="53">
        <v>0</v>
      </c>
      <c r="D56" s="53"/>
      <c r="E56" s="53">
        <v>0</v>
      </c>
      <c r="F56" s="53"/>
      <c r="G56" s="53">
        <v>46</v>
      </c>
      <c r="H56" s="53">
        <v>0</v>
      </c>
      <c r="I56" s="53">
        <v>0</v>
      </c>
      <c r="J56" s="53">
        <v>46</v>
      </c>
      <c r="K56" s="53">
        <v>45</v>
      </c>
      <c r="L56" s="53">
        <v>0</v>
      </c>
      <c r="M56" s="53">
        <v>45</v>
      </c>
      <c r="N56" s="53">
        <v>52</v>
      </c>
      <c r="O56" s="53">
        <v>0</v>
      </c>
      <c r="P56" s="53">
        <v>52</v>
      </c>
      <c r="Q56" s="53">
        <v>97</v>
      </c>
      <c r="R56" s="53">
        <v>0</v>
      </c>
      <c r="S56" s="53">
        <v>97</v>
      </c>
    </row>
    <row r="57" spans="1:33" x14ac:dyDescent="0.15">
      <c r="A57" s="53">
        <v>63</v>
      </c>
      <c r="B57" s="53" t="s">
        <v>106</v>
      </c>
      <c r="C57" s="53">
        <v>0</v>
      </c>
      <c r="D57" s="53"/>
      <c r="E57" s="53">
        <v>0</v>
      </c>
      <c r="F57" s="53"/>
      <c r="G57" s="53">
        <v>152</v>
      </c>
      <c r="H57" s="53">
        <v>16</v>
      </c>
      <c r="I57" s="53">
        <v>1</v>
      </c>
      <c r="J57" s="53">
        <v>169</v>
      </c>
      <c r="K57" s="53">
        <v>136</v>
      </c>
      <c r="L57" s="53">
        <v>0</v>
      </c>
      <c r="M57" s="53">
        <v>136</v>
      </c>
      <c r="N57" s="53">
        <v>135</v>
      </c>
      <c r="O57" s="53">
        <v>18</v>
      </c>
      <c r="P57" s="53">
        <v>153</v>
      </c>
      <c r="Q57" s="53">
        <v>271</v>
      </c>
      <c r="R57" s="53">
        <v>18</v>
      </c>
      <c r="S57" s="53">
        <v>289</v>
      </c>
    </row>
    <row r="58" spans="1:33" x14ac:dyDescent="0.15">
      <c r="A58" s="53">
        <v>64</v>
      </c>
      <c r="B58" s="53" t="s">
        <v>108</v>
      </c>
      <c r="C58" s="53">
        <v>0</v>
      </c>
      <c r="D58" s="53"/>
      <c r="E58" s="53">
        <v>0</v>
      </c>
      <c r="F58" s="53"/>
      <c r="G58" s="53">
        <v>42</v>
      </c>
      <c r="H58" s="53">
        <v>0</v>
      </c>
      <c r="I58" s="53">
        <v>0</v>
      </c>
      <c r="J58" s="53">
        <v>42</v>
      </c>
      <c r="K58" s="53">
        <v>40</v>
      </c>
      <c r="L58" s="53">
        <v>0</v>
      </c>
      <c r="M58" s="53">
        <v>40</v>
      </c>
      <c r="N58" s="53">
        <v>48</v>
      </c>
      <c r="O58" s="53">
        <v>0</v>
      </c>
      <c r="P58" s="53">
        <v>48</v>
      </c>
      <c r="Q58" s="53">
        <v>88</v>
      </c>
      <c r="R58" s="53">
        <v>0</v>
      </c>
      <c r="S58" s="53">
        <v>88</v>
      </c>
    </row>
    <row r="59" spans="1:33" x14ac:dyDescent="0.15">
      <c r="A59" s="53">
        <v>65</v>
      </c>
      <c r="B59" s="53" t="s">
        <v>110</v>
      </c>
      <c r="C59" s="53">
        <v>0</v>
      </c>
      <c r="D59" s="53"/>
      <c r="E59" s="53">
        <v>0</v>
      </c>
      <c r="F59" s="53"/>
      <c r="G59" s="53">
        <v>103</v>
      </c>
      <c r="H59" s="53">
        <v>0</v>
      </c>
      <c r="I59" s="53">
        <v>1</v>
      </c>
      <c r="J59" s="53">
        <v>104</v>
      </c>
      <c r="K59" s="53">
        <v>83</v>
      </c>
      <c r="L59" s="53">
        <v>1</v>
      </c>
      <c r="M59" s="53">
        <v>84</v>
      </c>
      <c r="N59" s="53">
        <v>102</v>
      </c>
      <c r="O59" s="53">
        <v>0</v>
      </c>
      <c r="P59" s="53">
        <v>102</v>
      </c>
      <c r="Q59" s="53">
        <v>185</v>
      </c>
      <c r="R59" s="53">
        <v>1</v>
      </c>
      <c r="S59" s="53">
        <v>186</v>
      </c>
    </row>
    <row r="60" spans="1:33" x14ac:dyDescent="0.15">
      <c r="A60" s="53">
        <v>66</v>
      </c>
      <c r="B60" s="53" t="s">
        <v>111</v>
      </c>
      <c r="C60" s="53">
        <v>0</v>
      </c>
      <c r="D60" s="53"/>
      <c r="E60" s="53">
        <v>0</v>
      </c>
      <c r="F60" s="53"/>
      <c r="G60" s="53">
        <v>14</v>
      </c>
      <c r="H60" s="53">
        <v>2</v>
      </c>
      <c r="I60" s="53">
        <v>0</v>
      </c>
      <c r="J60" s="53">
        <v>16</v>
      </c>
      <c r="K60" s="53">
        <v>11</v>
      </c>
      <c r="L60" s="53">
        <v>2</v>
      </c>
      <c r="M60" s="53">
        <v>13</v>
      </c>
      <c r="N60" s="53">
        <v>10</v>
      </c>
      <c r="O60" s="53">
        <v>0</v>
      </c>
      <c r="P60" s="53">
        <v>10</v>
      </c>
      <c r="Q60" s="53">
        <v>21</v>
      </c>
      <c r="R60" s="53">
        <v>2</v>
      </c>
      <c r="S60" s="53">
        <v>23</v>
      </c>
    </row>
    <row r="61" spans="1:33" x14ac:dyDescent="0.15">
      <c r="A61" s="53">
        <v>67</v>
      </c>
      <c r="B61" s="53" t="s">
        <v>113</v>
      </c>
      <c r="C61" s="53">
        <v>0</v>
      </c>
      <c r="D61" s="53"/>
      <c r="E61" s="53">
        <v>0</v>
      </c>
      <c r="F61" s="53"/>
      <c r="G61" s="53">
        <v>111</v>
      </c>
      <c r="H61" s="53">
        <v>1</v>
      </c>
      <c r="I61" s="53">
        <v>1</v>
      </c>
      <c r="J61" s="53">
        <v>113</v>
      </c>
      <c r="K61" s="53">
        <v>122</v>
      </c>
      <c r="L61" s="53">
        <v>2</v>
      </c>
      <c r="M61" s="53">
        <v>124</v>
      </c>
      <c r="N61" s="53">
        <v>136</v>
      </c>
      <c r="O61" s="53">
        <v>0</v>
      </c>
      <c r="P61" s="53">
        <v>136</v>
      </c>
      <c r="Q61" s="53">
        <v>258</v>
      </c>
      <c r="R61" s="53">
        <v>2</v>
      </c>
      <c r="S61" s="53">
        <v>260</v>
      </c>
    </row>
    <row r="62" spans="1:33" x14ac:dyDescent="0.15">
      <c r="A62" s="53">
        <v>68</v>
      </c>
      <c r="B62" s="53" t="s">
        <v>123</v>
      </c>
      <c r="C62" s="53">
        <v>0</v>
      </c>
      <c r="D62" s="53"/>
      <c r="E62" s="53">
        <v>0</v>
      </c>
      <c r="F62" s="53"/>
      <c r="G62" s="53">
        <v>59</v>
      </c>
      <c r="H62" s="53">
        <v>1</v>
      </c>
      <c r="I62" s="53">
        <v>1</v>
      </c>
      <c r="J62" s="53">
        <v>61</v>
      </c>
      <c r="K62" s="53">
        <v>56</v>
      </c>
      <c r="L62" s="53">
        <v>0</v>
      </c>
      <c r="M62" s="53">
        <v>56</v>
      </c>
      <c r="N62" s="53">
        <v>64</v>
      </c>
      <c r="O62" s="53">
        <v>2</v>
      </c>
      <c r="P62" s="53">
        <v>66</v>
      </c>
      <c r="Q62" s="53">
        <v>120</v>
      </c>
      <c r="R62" s="53">
        <v>2</v>
      </c>
      <c r="S62" s="53">
        <v>122</v>
      </c>
    </row>
    <row r="63" spans="1:33" x14ac:dyDescent="0.15">
      <c r="A63" s="53">
        <v>69</v>
      </c>
      <c r="B63" s="53" t="s">
        <v>117</v>
      </c>
      <c r="C63" s="53">
        <v>0</v>
      </c>
      <c r="D63" s="53"/>
      <c r="E63" s="53">
        <v>0</v>
      </c>
      <c r="F63" s="53"/>
      <c r="G63" s="53">
        <v>370</v>
      </c>
      <c r="H63" s="53">
        <v>4</v>
      </c>
      <c r="I63" s="53">
        <v>3</v>
      </c>
      <c r="J63" s="53">
        <v>377</v>
      </c>
      <c r="K63" s="53">
        <v>389</v>
      </c>
      <c r="L63" s="53">
        <v>7</v>
      </c>
      <c r="M63" s="53">
        <v>396</v>
      </c>
      <c r="N63" s="53">
        <v>377</v>
      </c>
      <c r="O63" s="53">
        <v>0</v>
      </c>
      <c r="P63" s="53">
        <v>377</v>
      </c>
      <c r="Q63" s="53">
        <v>766</v>
      </c>
      <c r="R63" s="53">
        <v>7</v>
      </c>
      <c r="S63" s="53">
        <v>773</v>
      </c>
    </row>
    <row r="64" spans="1:33" x14ac:dyDescent="0.15">
      <c r="A64" s="53">
        <v>70</v>
      </c>
      <c r="B64" s="53" t="s">
        <v>119</v>
      </c>
      <c r="C64" s="53">
        <v>0</v>
      </c>
      <c r="D64" s="53"/>
      <c r="E64" s="53">
        <v>0</v>
      </c>
      <c r="F64" s="53"/>
      <c r="G64" s="53">
        <v>18</v>
      </c>
      <c r="H64" s="53">
        <v>0</v>
      </c>
      <c r="I64" s="53">
        <v>0</v>
      </c>
      <c r="J64" s="53">
        <v>18</v>
      </c>
      <c r="K64" s="53">
        <v>14</v>
      </c>
      <c r="L64" s="53">
        <v>0</v>
      </c>
      <c r="M64" s="53">
        <v>14</v>
      </c>
      <c r="N64" s="53">
        <v>15</v>
      </c>
      <c r="O64" s="53">
        <v>0</v>
      </c>
      <c r="P64" s="53">
        <v>15</v>
      </c>
      <c r="Q64" s="53">
        <v>29</v>
      </c>
      <c r="R64" s="53">
        <v>0</v>
      </c>
      <c r="S64" s="53">
        <v>29</v>
      </c>
    </row>
    <row r="65" spans="1:19" s="10" customFormat="1" x14ac:dyDescent="0.15">
      <c r="A65" s="53">
        <v>71</v>
      </c>
      <c r="B65" s="53" t="s">
        <v>120</v>
      </c>
      <c r="C65" s="53">
        <v>0</v>
      </c>
      <c r="D65" s="53"/>
      <c r="E65" s="53">
        <v>0</v>
      </c>
      <c r="F65" s="53"/>
      <c r="G65" s="53">
        <v>35</v>
      </c>
      <c r="H65" s="53">
        <v>0</v>
      </c>
      <c r="I65" s="53">
        <v>0</v>
      </c>
      <c r="J65" s="53">
        <v>35</v>
      </c>
      <c r="K65" s="53">
        <v>33</v>
      </c>
      <c r="L65" s="53">
        <v>0</v>
      </c>
      <c r="M65" s="53">
        <v>33</v>
      </c>
      <c r="N65" s="53">
        <v>29</v>
      </c>
      <c r="O65" s="53">
        <v>0</v>
      </c>
      <c r="P65" s="53">
        <v>29</v>
      </c>
      <c r="Q65" s="53">
        <v>62</v>
      </c>
      <c r="R65" s="53">
        <v>0</v>
      </c>
      <c r="S65" s="53">
        <v>62</v>
      </c>
    </row>
    <row r="66" spans="1:19" s="10" customFormat="1" x14ac:dyDescent="0.15">
      <c r="A66" s="53">
        <v>72</v>
      </c>
      <c r="B66" s="53" t="s">
        <v>121</v>
      </c>
      <c r="C66" s="53">
        <v>0</v>
      </c>
      <c r="D66" s="53"/>
      <c r="E66" s="53">
        <v>0</v>
      </c>
      <c r="F66" s="53"/>
      <c r="G66" s="53">
        <v>18</v>
      </c>
      <c r="H66" s="53">
        <v>0</v>
      </c>
      <c r="I66" s="53">
        <v>0</v>
      </c>
      <c r="J66" s="53">
        <v>18</v>
      </c>
      <c r="K66" s="53">
        <v>18</v>
      </c>
      <c r="L66" s="53">
        <v>0</v>
      </c>
      <c r="M66" s="53">
        <v>18</v>
      </c>
      <c r="N66" s="53">
        <v>19</v>
      </c>
      <c r="O66" s="53">
        <v>0</v>
      </c>
      <c r="P66" s="53">
        <v>19</v>
      </c>
      <c r="Q66" s="53">
        <v>37</v>
      </c>
      <c r="R66" s="53">
        <v>0</v>
      </c>
      <c r="S66" s="53">
        <v>37</v>
      </c>
    </row>
    <row r="67" spans="1:19" s="10" customFormat="1" x14ac:dyDescent="0.15">
      <c r="A67" s="53">
        <v>73</v>
      </c>
      <c r="B67" s="53" t="s">
        <v>122</v>
      </c>
      <c r="C67" s="53">
        <v>0</v>
      </c>
      <c r="D67" s="53"/>
      <c r="E67" s="53">
        <v>0</v>
      </c>
      <c r="F67" s="53"/>
      <c r="G67" s="53">
        <v>55</v>
      </c>
      <c r="H67" s="53">
        <v>0</v>
      </c>
      <c r="I67" s="53">
        <v>0</v>
      </c>
      <c r="J67" s="53">
        <v>55</v>
      </c>
      <c r="K67" s="53">
        <v>58</v>
      </c>
      <c r="L67" s="53">
        <v>0</v>
      </c>
      <c r="M67" s="53">
        <v>58</v>
      </c>
      <c r="N67" s="53">
        <v>60</v>
      </c>
      <c r="O67" s="53">
        <v>0</v>
      </c>
      <c r="P67" s="53">
        <v>60</v>
      </c>
      <c r="Q67" s="53">
        <v>118</v>
      </c>
      <c r="R67" s="53">
        <v>0</v>
      </c>
      <c r="S67" s="53">
        <v>118</v>
      </c>
    </row>
    <row r="68" spans="1:19" s="10" customFormat="1" x14ac:dyDescent="0.15">
      <c r="A68" s="53">
        <v>99</v>
      </c>
      <c r="B68" s="53" t="s">
        <v>124</v>
      </c>
      <c r="C68" s="53">
        <v>0</v>
      </c>
      <c r="D68" s="53"/>
      <c r="E68" s="53">
        <v>0</v>
      </c>
      <c r="F68" s="53"/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</row>
  </sheetData>
  <mergeCells count="33">
    <mergeCell ref="AB7:AC7"/>
    <mergeCell ref="AB8:AB11"/>
    <mergeCell ref="AB13:AC13"/>
    <mergeCell ref="V1:AC1"/>
    <mergeCell ref="AB3:AC3"/>
    <mergeCell ref="AB4:AC4"/>
    <mergeCell ref="AB5:AC5"/>
    <mergeCell ref="AB6:AC6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3"/>
  <pageMargins left="0.7" right="0.7" top="0.75" bottom="0.75" header="0.3" footer="0.3"/>
  <pageSetup paperSize="9" scale="81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CD4D4-AD5E-450D-9DF6-512C355B3C4D}">
  <sheetPr>
    <pageSetUpPr fitToPage="1"/>
  </sheetPr>
  <dimension ref="A1:AN68"/>
  <sheetViews>
    <sheetView view="pageBreakPreview" topLeftCell="V1" zoomScale="85" zoomScaleNormal="55" zoomScaleSheetLayoutView="85" workbookViewId="0">
      <selection activeCell="AA36" sqref="AA36"/>
    </sheetView>
  </sheetViews>
  <sheetFormatPr defaultRowHeight="13.5" x14ac:dyDescent="0.15"/>
  <cols>
    <col min="1" max="11" width="9" style="1" hidden="1" customWidth="1"/>
    <col min="12" max="12" width="7.875" style="1" hidden="1" customWidth="1"/>
    <col min="13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  <c r="N1" s="53" t="s">
        <v>13</v>
      </c>
      <c r="O1" s="53" t="s">
        <v>14</v>
      </c>
      <c r="P1" s="53" t="s">
        <v>15</v>
      </c>
      <c r="Q1" s="53" t="s">
        <v>16</v>
      </c>
      <c r="R1" s="53" t="s">
        <v>17</v>
      </c>
      <c r="S1" s="53" t="s">
        <v>18</v>
      </c>
      <c r="V1" s="69" t="s">
        <v>137</v>
      </c>
      <c r="W1" s="70"/>
      <c r="X1" s="70"/>
      <c r="Y1" s="70"/>
      <c r="Z1" s="70"/>
      <c r="AA1" s="70"/>
      <c r="AB1" s="70"/>
      <c r="AC1" s="70"/>
    </row>
    <row r="2" spans="1:40" ht="17.25" customHeight="1" thickBot="1" x14ac:dyDescent="0.2">
      <c r="A2" s="53">
        <v>1</v>
      </c>
      <c r="B2" s="53" t="s">
        <v>19</v>
      </c>
      <c r="C2" s="53">
        <v>0</v>
      </c>
      <c r="D2" s="53"/>
      <c r="E2" s="53">
        <v>0</v>
      </c>
      <c r="F2" s="53"/>
      <c r="G2" s="53">
        <v>127</v>
      </c>
      <c r="H2" s="53">
        <v>3</v>
      </c>
      <c r="I2" s="53">
        <v>0</v>
      </c>
      <c r="J2" s="53">
        <v>130</v>
      </c>
      <c r="K2" s="53">
        <v>143</v>
      </c>
      <c r="L2" s="53">
        <v>4</v>
      </c>
      <c r="M2" s="53">
        <v>147</v>
      </c>
      <c r="N2" s="53">
        <v>166</v>
      </c>
      <c r="O2" s="53">
        <v>1</v>
      </c>
      <c r="P2" s="53">
        <v>167</v>
      </c>
      <c r="Q2" s="53">
        <v>309</v>
      </c>
      <c r="R2" s="53">
        <v>5</v>
      </c>
      <c r="S2" s="53">
        <v>314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53">
        <v>2</v>
      </c>
      <c r="B3" s="53" t="s">
        <v>20</v>
      </c>
      <c r="C3" s="53">
        <v>0</v>
      </c>
      <c r="D3" s="53"/>
      <c r="E3" s="53">
        <v>0</v>
      </c>
      <c r="F3" s="53"/>
      <c r="G3" s="53">
        <v>27</v>
      </c>
      <c r="H3" s="53">
        <v>0</v>
      </c>
      <c r="I3" s="53">
        <v>0</v>
      </c>
      <c r="J3" s="53">
        <v>27</v>
      </c>
      <c r="K3" s="53">
        <v>33</v>
      </c>
      <c r="L3" s="53">
        <v>0</v>
      </c>
      <c r="M3" s="53">
        <v>33</v>
      </c>
      <c r="N3" s="53">
        <v>42</v>
      </c>
      <c r="O3" s="53">
        <v>0</v>
      </c>
      <c r="P3" s="53">
        <v>42</v>
      </c>
      <c r="Q3" s="53">
        <v>75</v>
      </c>
      <c r="R3" s="53">
        <v>0</v>
      </c>
      <c r="S3" s="53">
        <v>75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71" t="s">
        <v>26</v>
      </c>
      <c r="AC3" s="7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53">
        <v>3</v>
      </c>
      <c r="B4" s="53" t="s">
        <v>28</v>
      </c>
      <c r="C4" s="53">
        <v>0</v>
      </c>
      <c r="D4" s="53"/>
      <c r="E4" s="53">
        <v>0</v>
      </c>
      <c r="F4" s="53"/>
      <c r="G4" s="53">
        <v>22</v>
      </c>
      <c r="H4" s="53">
        <v>0</v>
      </c>
      <c r="I4" s="53">
        <v>1</v>
      </c>
      <c r="J4" s="53">
        <v>23</v>
      </c>
      <c r="K4" s="53">
        <v>24</v>
      </c>
      <c r="L4" s="53">
        <v>0</v>
      </c>
      <c r="M4" s="53">
        <v>24</v>
      </c>
      <c r="N4" s="53">
        <v>21</v>
      </c>
      <c r="O4" s="53">
        <v>1</v>
      </c>
      <c r="P4" s="53">
        <v>22</v>
      </c>
      <c r="Q4" s="53">
        <v>45</v>
      </c>
      <c r="R4" s="53">
        <v>1</v>
      </c>
      <c r="S4" s="53">
        <v>46</v>
      </c>
      <c r="V4" s="44" t="s">
        <v>19</v>
      </c>
      <c r="W4" s="19">
        <f t="shared" ref="W4:W21" si="0">VLOOKUP($A2,$A$2:$S$67,10,FALSE)</f>
        <v>130</v>
      </c>
      <c r="X4" s="19">
        <f t="shared" ref="X4:X21" si="1">VLOOKUP($A2,$A$2:$S$67,13,FALSE)</f>
        <v>147</v>
      </c>
      <c r="Y4" s="19">
        <f t="shared" ref="Y4:Y21" si="2">VLOOKUP($A2,$A$2:$S$67,16,FALSE)</f>
        <v>167</v>
      </c>
      <c r="Z4" s="19">
        <f t="shared" ref="Z4:Z52" si="3">Y4+X4</f>
        <v>314</v>
      </c>
      <c r="AA4" s="16"/>
      <c r="AB4" s="73" t="s">
        <v>29</v>
      </c>
      <c r="AC4" s="61"/>
      <c r="AD4" s="4" t="s">
        <v>41</v>
      </c>
      <c r="AE4" s="19">
        <f>SUM(K2:K67)</f>
        <v>14031</v>
      </c>
      <c r="AF4" s="19">
        <f>SUM(N2:N67)</f>
        <v>15329</v>
      </c>
      <c r="AG4" s="20">
        <f>AE4+AF4</f>
        <v>29360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53">
        <v>4</v>
      </c>
      <c r="B5" s="53" t="s">
        <v>30</v>
      </c>
      <c r="C5" s="53">
        <v>0</v>
      </c>
      <c r="D5" s="53"/>
      <c r="E5" s="53">
        <v>0</v>
      </c>
      <c r="F5" s="53"/>
      <c r="G5" s="53">
        <v>59</v>
      </c>
      <c r="H5" s="53">
        <v>0</v>
      </c>
      <c r="I5" s="53">
        <v>1</v>
      </c>
      <c r="J5" s="53">
        <v>60</v>
      </c>
      <c r="K5" s="53">
        <v>50</v>
      </c>
      <c r="L5" s="53">
        <v>0</v>
      </c>
      <c r="M5" s="53">
        <v>50</v>
      </c>
      <c r="N5" s="53">
        <v>64</v>
      </c>
      <c r="O5" s="53">
        <v>1</v>
      </c>
      <c r="P5" s="53">
        <v>65</v>
      </c>
      <c r="Q5" s="53">
        <v>114</v>
      </c>
      <c r="R5" s="53">
        <v>1</v>
      </c>
      <c r="S5" s="53">
        <v>115</v>
      </c>
      <c r="V5" s="44" t="s">
        <v>20</v>
      </c>
      <c r="W5" s="19">
        <f t="shared" si="0"/>
        <v>27</v>
      </c>
      <c r="X5" s="19">
        <f t="shared" si="1"/>
        <v>33</v>
      </c>
      <c r="Y5" s="19">
        <f t="shared" si="2"/>
        <v>42</v>
      </c>
      <c r="Z5" s="19">
        <f t="shared" si="3"/>
        <v>75</v>
      </c>
      <c r="AA5" s="16"/>
      <c r="AB5" s="73" t="s">
        <v>31</v>
      </c>
      <c r="AC5" s="61"/>
      <c r="AD5" s="4" t="s">
        <v>41</v>
      </c>
      <c r="AE5" s="19">
        <f>SUM(L2:L67)</f>
        <v>94</v>
      </c>
      <c r="AF5" s="19">
        <f>SUM(O2:O67)</f>
        <v>125</v>
      </c>
      <c r="AG5" s="20">
        <f>AE5+AF5</f>
        <v>219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53">
        <v>5</v>
      </c>
      <c r="B6" s="53" t="s">
        <v>32</v>
      </c>
      <c r="C6" s="53">
        <v>0</v>
      </c>
      <c r="D6" s="53"/>
      <c r="E6" s="53">
        <v>0</v>
      </c>
      <c r="F6" s="53"/>
      <c r="G6" s="53">
        <v>37</v>
      </c>
      <c r="H6" s="53">
        <v>0</v>
      </c>
      <c r="I6" s="53">
        <v>0</v>
      </c>
      <c r="J6" s="53">
        <v>37</v>
      </c>
      <c r="K6" s="53">
        <v>32</v>
      </c>
      <c r="L6" s="53">
        <v>0</v>
      </c>
      <c r="M6" s="53">
        <v>32</v>
      </c>
      <c r="N6" s="53">
        <v>36</v>
      </c>
      <c r="O6" s="53">
        <v>0</v>
      </c>
      <c r="P6" s="53">
        <v>36</v>
      </c>
      <c r="Q6" s="53">
        <v>68</v>
      </c>
      <c r="R6" s="53">
        <v>0</v>
      </c>
      <c r="S6" s="53">
        <v>68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74" t="s">
        <v>33</v>
      </c>
      <c r="AC6" s="75"/>
      <c r="AD6" s="21">
        <f>SUM(J2:J67)</f>
        <v>12566</v>
      </c>
      <c r="AE6" s="21">
        <f>SUM(AE4:AE5)</f>
        <v>14125</v>
      </c>
      <c r="AF6" s="19">
        <f>SUM(AF4:AF5)</f>
        <v>15454</v>
      </c>
      <c r="AG6" s="22">
        <f>SUM(AG4:AG5)</f>
        <v>29579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53">
        <v>6</v>
      </c>
      <c r="B7" s="53" t="s">
        <v>34</v>
      </c>
      <c r="C7" s="53">
        <v>0</v>
      </c>
      <c r="D7" s="53"/>
      <c r="E7" s="53">
        <v>0</v>
      </c>
      <c r="F7" s="53"/>
      <c r="G7" s="53">
        <v>66</v>
      </c>
      <c r="H7" s="53">
        <v>0</v>
      </c>
      <c r="I7" s="53">
        <v>0</v>
      </c>
      <c r="J7" s="53">
        <v>66</v>
      </c>
      <c r="K7" s="53">
        <v>72</v>
      </c>
      <c r="L7" s="53">
        <v>0</v>
      </c>
      <c r="M7" s="53">
        <v>72</v>
      </c>
      <c r="N7" s="53">
        <v>79</v>
      </c>
      <c r="O7" s="53">
        <v>0</v>
      </c>
      <c r="P7" s="53">
        <v>79</v>
      </c>
      <c r="Q7" s="53">
        <v>151</v>
      </c>
      <c r="R7" s="53">
        <v>0</v>
      </c>
      <c r="S7" s="53">
        <v>151</v>
      </c>
      <c r="V7" s="44" t="s">
        <v>30</v>
      </c>
      <c r="W7" s="19">
        <f t="shared" si="0"/>
        <v>60</v>
      </c>
      <c r="X7" s="19">
        <f t="shared" si="1"/>
        <v>50</v>
      </c>
      <c r="Y7" s="19">
        <f t="shared" si="2"/>
        <v>65</v>
      </c>
      <c r="Z7" s="19">
        <f t="shared" si="3"/>
        <v>115</v>
      </c>
      <c r="AA7" s="16"/>
      <c r="AB7" s="64" t="s">
        <v>35</v>
      </c>
      <c r="AC7" s="65"/>
      <c r="AD7" s="23">
        <f>AD8-AD10-AD11</f>
        <v>14</v>
      </c>
      <c r="AE7" s="23">
        <f>AE8+AE9-AE10-AE11</f>
        <v>1</v>
      </c>
      <c r="AF7" s="23">
        <f>AF8+AF9-AF10-AF11</f>
        <v>-1</v>
      </c>
      <c r="AG7" s="23">
        <f>AG8+AG9-AG10-AG11</f>
        <v>0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53">
        <v>7</v>
      </c>
      <c r="B8" s="53" t="s">
        <v>36</v>
      </c>
      <c r="C8" s="53">
        <v>0</v>
      </c>
      <c r="D8" s="53"/>
      <c r="E8" s="53">
        <v>0</v>
      </c>
      <c r="F8" s="53"/>
      <c r="G8" s="53">
        <v>37</v>
      </c>
      <c r="H8" s="53">
        <v>0</v>
      </c>
      <c r="I8" s="53">
        <v>0</v>
      </c>
      <c r="J8" s="53">
        <v>37</v>
      </c>
      <c r="K8" s="53">
        <v>36</v>
      </c>
      <c r="L8" s="53">
        <v>0</v>
      </c>
      <c r="M8" s="53">
        <v>36</v>
      </c>
      <c r="N8" s="53">
        <v>38</v>
      </c>
      <c r="O8" s="53">
        <v>0</v>
      </c>
      <c r="P8" s="53">
        <v>38</v>
      </c>
      <c r="Q8" s="53">
        <v>74</v>
      </c>
      <c r="R8" s="53">
        <v>0</v>
      </c>
      <c r="S8" s="53">
        <v>74</v>
      </c>
      <c r="V8" s="44" t="s">
        <v>32</v>
      </c>
      <c r="W8" s="19">
        <f t="shared" si="0"/>
        <v>37</v>
      </c>
      <c r="X8" s="19">
        <f t="shared" si="1"/>
        <v>32</v>
      </c>
      <c r="Y8" s="19">
        <f t="shared" si="2"/>
        <v>36</v>
      </c>
      <c r="Z8" s="19">
        <f t="shared" si="3"/>
        <v>68</v>
      </c>
      <c r="AA8" s="16"/>
      <c r="AB8" s="66" t="s">
        <v>37</v>
      </c>
      <c r="AC8" s="8" t="s">
        <v>38</v>
      </c>
      <c r="AD8" s="5">
        <v>41</v>
      </c>
      <c r="AE8" s="5">
        <v>32</v>
      </c>
      <c r="AF8" s="5">
        <v>38</v>
      </c>
      <c r="AG8" s="5">
        <f t="shared" ref="AG8:AG11" si="4">SUM(AE8:AF8)</f>
        <v>70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53">
        <v>8</v>
      </c>
      <c r="B9" s="53" t="s">
        <v>39</v>
      </c>
      <c r="C9" s="53">
        <v>0</v>
      </c>
      <c r="D9" s="53"/>
      <c r="E9" s="53">
        <v>0</v>
      </c>
      <c r="F9" s="53"/>
      <c r="G9" s="53">
        <v>49</v>
      </c>
      <c r="H9" s="53">
        <v>1</v>
      </c>
      <c r="I9" s="53">
        <v>1</v>
      </c>
      <c r="J9" s="53">
        <v>51</v>
      </c>
      <c r="K9" s="53">
        <v>49</v>
      </c>
      <c r="L9" s="53">
        <v>1</v>
      </c>
      <c r="M9" s="53">
        <v>50</v>
      </c>
      <c r="N9" s="53">
        <v>46</v>
      </c>
      <c r="O9" s="53">
        <v>1</v>
      </c>
      <c r="P9" s="53">
        <v>47</v>
      </c>
      <c r="Q9" s="53">
        <v>95</v>
      </c>
      <c r="R9" s="53">
        <v>2</v>
      </c>
      <c r="S9" s="53">
        <v>97</v>
      </c>
      <c r="V9" s="44" t="s">
        <v>34</v>
      </c>
      <c r="W9" s="19">
        <f t="shared" si="0"/>
        <v>66</v>
      </c>
      <c r="X9" s="19">
        <f t="shared" si="1"/>
        <v>72</v>
      </c>
      <c r="Y9" s="19">
        <f t="shared" si="2"/>
        <v>79</v>
      </c>
      <c r="Z9" s="19">
        <f t="shared" si="3"/>
        <v>151</v>
      </c>
      <c r="AA9" s="16"/>
      <c r="AB9" s="67"/>
      <c r="AC9" s="6" t="s">
        <v>40</v>
      </c>
      <c r="AD9" s="6" t="s">
        <v>41</v>
      </c>
      <c r="AE9" s="7">
        <v>5</v>
      </c>
      <c r="AF9" s="7">
        <v>3</v>
      </c>
      <c r="AG9" s="7">
        <f t="shared" si="4"/>
        <v>8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53">
        <v>9</v>
      </c>
      <c r="B10" s="53" t="s">
        <v>42</v>
      </c>
      <c r="C10" s="53">
        <v>0</v>
      </c>
      <c r="D10" s="53"/>
      <c r="E10" s="53">
        <v>0</v>
      </c>
      <c r="F10" s="53"/>
      <c r="G10" s="53">
        <v>120</v>
      </c>
      <c r="H10" s="53">
        <v>0</v>
      </c>
      <c r="I10" s="53">
        <v>1</v>
      </c>
      <c r="J10" s="53">
        <v>121</v>
      </c>
      <c r="K10" s="53">
        <v>126</v>
      </c>
      <c r="L10" s="53">
        <v>0</v>
      </c>
      <c r="M10" s="53">
        <v>126</v>
      </c>
      <c r="N10" s="53">
        <v>136</v>
      </c>
      <c r="O10" s="53">
        <v>1</v>
      </c>
      <c r="P10" s="53">
        <v>137</v>
      </c>
      <c r="Q10" s="53">
        <v>262</v>
      </c>
      <c r="R10" s="53">
        <v>1</v>
      </c>
      <c r="S10" s="53">
        <v>263</v>
      </c>
      <c r="V10" s="44" t="s">
        <v>36</v>
      </c>
      <c r="W10" s="19">
        <f t="shared" si="0"/>
        <v>37</v>
      </c>
      <c r="X10" s="19">
        <f t="shared" si="1"/>
        <v>36</v>
      </c>
      <c r="Y10" s="19">
        <f t="shared" si="2"/>
        <v>38</v>
      </c>
      <c r="Z10" s="19">
        <f t="shared" si="3"/>
        <v>74</v>
      </c>
      <c r="AA10" s="16"/>
      <c r="AB10" s="67"/>
      <c r="AC10" s="8" t="s">
        <v>43</v>
      </c>
      <c r="AD10" s="5">
        <v>16</v>
      </c>
      <c r="AE10" s="5">
        <v>25</v>
      </c>
      <c r="AF10" s="5">
        <v>27</v>
      </c>
      <c r="AG10" s="5">
        <f>SUM(AE10:AF10)</f>
        <v>52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53">
        <v>10</v>
      </c>
      <c r="B11" s="53" t="s">
        <v>44</v>
      </c>
      <c r="C11" s="53">
        <v>0</v>
      </c>
      <c r="D11" s="53"/>
      <c r="E11" s="53">
        <v>0</v>
      </c>
      <c r="F11" s="53"/>
      <c r="G11" s="53">
        <v>96</v>
      </c>
      <c r="H11" s="53">
        <v>3</v>
      </c>
      <c r="I11" s="53">
        <v>0</v>
      </c>
      <c r="J11" s="53">
        <v>99</v>
      </c>
      <c r="K11" s="53">
        <v>88</v>
      </c>
      <c r="L11" s="53">
        <v>2</v>
      </c>
      <c r="M11" s="53">
        <v>90</v>
      </c>
      <c r="N11" s="53">
        <v>94</v>
      </c>
      <c r="O11" s="53">
        <v>1</v>
      </c>
      <c r="P11" s="53">
        <v>95</v>
      </c>
      <c r="Q11" s="53">
        <v>182</v>
      </c>
      <c r="R11" s="53">
        <v>3</v>
      </c>
      <c r="S11" s="53">
        <v>185</v>
      </c>
      <c r="V11" s="44" t="s">
        <v>39</v>
      </c>
      <c r="W11" s="19">
        <f t="shared" si="0"/>
        <v>51</v>
      </c>
      <c r="X11" s="19">
        <f t="shared" si="1"/>
        <v>50</v>
      </c>
      <c r="Y11" s="19">
        <f t="shared" si="2"/>
        <v>47</v>
      </c>
      <c r="Z11" s="19">
        <f t="shared" si="3"/>
        <v>97</v>
      </c>
      <c r="AA11" s="16"/>
      <c r="AB11" s="68"/>
      <c r="AC11" s="9" t="s">
        <v>45</v>
      </c>
      <c r="AD11" s="3">
        <v>11</v>
      </c>
      <c r="AE11" s="3">
        <v>11</v>
      </c>
      <c r="AF11" s="3">
        <v>15</v>
      </c>
      <c r="AG11" s="5">
        <f t="shared" si="4"/>
        <v>26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53">
        <v>11</v>
      </c>
      <c r="B12" s="53" t="s">
        <v>46</v>
      </c>
      <c r="C12" s="53">
        <v>0</v>
      </c>
      <c r="D12" s="53"/>
      <c r="E12" s="53">
        <v>0</v>
      </c>
      <c r="F12" s="53"/>
      <c r="G12" s="53">
        <v>50</v>
      </c>
      <c r="H12" s="53">
        <v>0</v>
      </c>
      <c r="I12" s="53">
        <v>0</v>
      </c>
      <c r="J12" s="53">
        <v>50</v>
      </c>
      <c r="K12" s="53">
        <v>56</v>
      </c>
      <c r="L12" s="53">
        <v>0</v>
      </c>
      <c r="M12" s="53">
        <v>56</v>
      </c>
      <c r="N12" s="53">
        <v>60</v>
      </c>
      <c r="O12" s="53">
        <v>0</v>
      </c>
      <c r="P12" s="53">
        <v>60</v>
      </c>
      <c r="Q12" s="53">
        <v>116</v>
      </c>
      <c r="R12" s="53">
        <v>0</v>
      </c>
      <c r="S12" s="53">
        <v>116</v>
      </c>
      <c r="V12" s="44" t="s">
        <v>42</v>
      </c>
      <c r="W12" s="19">
        <f t="shared" si="0"/>
        <v>121</v>
      </c>
      <c r="X12" s="19">
        <f t="shared" si="1"/>
        <v>126</v>
      </c>
      <c r="Y12" s="19">
        <f t="shared" si="2"/>
        <v>137</v>
      </c>
      <c r="Z12" s="19">
        <f t="shared" si="3"/>
        <v>263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53">
        <v>12</v>
      </c>
      <c r="B13" s="53" t="s">
        <v>47</v>
      </c>
      <c r="C13" s="53">
        <v>0</v>
      </c>
      <c r="D13" s="53"/>
      <c r="E13" s="53">
        <v>0</v>
      </c>
      <c r="F13" s="53"/>
      <c r="G13" s="53">
        <v>107</v>
      </c>
      <c r="H13" s="53">
        <v>1</v>
      </c>
      <c r="I13" s="53">
        <v>1</v>
      </c>
      <c r="J13" s="53">
        <v>109</v>
      </c>
      <c r="K13" s="53">
        <v>117</v>
      </c>
      <c r="L13" s="53">
        <v>2</v>
      </c>
      <c r="M13" s="53">
        <v>119</v>
      </c>
      <c r="N13" s="53">
        <v>123</v>
      </c>
      <c r="O13" s="53">
        <v>2</v>
      </c>
      <c r="P13" s="53">
        <v>125</v>
      </c>
      <c r="Q13" s="53">
        <v>240</v>
      </c>
      <c r="R13" s="53">
        <v>4</v>
      </c>
      <c r="S13" s="53">
        <v>244</v>
      </c>
      <c r="V13" s="44" t="s">
        <v>44</v>
      </c>
      <c r="W13" s="19">
        <f t="shared" si="0"/>
        <v>99</v>
      </c>
      <c r="X13" s="19">
        <f t="shared" si="1"/>
        <v>90</v>
      </c>
      <c r="Y13" s="19">
        <f t="shared" si="2"/>
        <v>95</v>
      </c>
      <c r="Z13" s="19">
        <f t="shared" si="3"/>
        <v>185</v>
      </c>
      <c r="AA13" s="28"/>
      <c r="AB13" s="58" t="s">
        <v>125</v>
      </c>
      <c r="AC13" s="61"/>
      <c r="AD13" s="58"/>
      <c r="AE13" s="60"/>
      <c r="AF13" s="60"/>
      <c r="AG13" s="61"/>
    </row>
    <row r="14" spans="1:40" ht="17.25" customHeight="1" x14ac:dyDescent="0.15">
      <c r="A14" s="53">
        <v>13</v>
      </c>
      <c r="B14" s="53" t="s">
        <v>48</v>
      </c>
      <c r="C14" s="53">
        <v>0</v>
      </c>
      <c r="D14" s="53"/>
      <c r="E14" s="53">
        <v>0</v>
      </c>
      <c r="F14" s="53"/>
      <c r="G14" s="53">
        <v>12</v>
      </c>
      <c r="H14" s="53">
        <v>0</v>
      </c>
      <c r="I14" s="53">
        <v>0</v>
      </c>
      <c r="J14" s="53">
        <v>12</v>
      </c>
      <c r="K14" s="53">
        <v>11</v>
      </c>
      <c r="L14" s="53">
        <v>0</v>
      </c>
      <c r="M14" s="53">
        <v>11</v>
      </c>
      <c r="N14" s="53">
        <v>14</v>
      </c>
      <c r="O14" s="53">
        <v>0</v>
      </c>
      <c r="P14" s="53">
        <v>14</v>
      </c>
      <c r="Q14" s="53">
        <v>25</v>
      </c>
      <c r="R14" s="53">
        <v>0</v>
      </c>
      <c r="S14" s="53">
        <v>25</v>
      </c>
      <c r="V14" s="44" t="s">
        <v>46</v>
      </c>
      <c r="W14" s="19">
        <f t="shared" si="0"/>
        <v>50</v>
      </c>
      <c r="X14" s="19">
        <f t="shared" si="1"/>
        <v>56</v>
      </c>
      <c r="Y14" s="19">
        <f t="shared" si="2"/>
        <v>60</v>
      </c>
      <c r="Z14" s="19">
        <f t="shared" si="3"/>
        <v>116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53">
        <v>14</v>
      </c>
      <c r="B15" s="53" t="s">
        <v>49</v>
      </c>
      <c r="C15" s="53">
        <v>0</v>
      </c>
      <c r="D15" s="53"/>
      <c r="E15" s="53">
        <v>0</v>
      </c>
      <c r="F15" s="53"/>
      <c r="G15" s="53">
        <v>35</v>
      </c>
      <c r="H15" s="53">
        <v>0</v>
      </c>
      <c r="I15" s="53">
        <v>0</v>
      </c>
      <c r="J15" s="53">
        <v>35</v>
      </c>
      <c r="K15" s="53">
        <v>31</v>
      </c>
      <c r="L15" s="53">
        <v>0</v>
      </c>
      <c r="M15" s="53">
        <v>31</v>
      </c>
      <c r="N15" s="53">
        <v>40</v>
      </c>
      <c r="O15" s="53">
        <v>0</v>
      </c>
      <c r="P15" s="53">
        <v>40</v>
      </c>
      <c r="Q15" s="53">
        <v>71</v>
      </c>
      <c r="R15" s="53">
        <v>0</v>
      </c>
      <c r="S15" s="53">
        <v>71</v>
      </c>
      <c r="V15" s="44" t="s">
        <v>47</v>
      </c>
      <c r="W15" s="19">
        <f t="shared" si="0"/>
        <v>109</v>
      </c>
      <c r="X15" s="19">
        <f t="shared" si="1"/>
        <v>119</v>
      </c>
      <c r="Y15" s="19">
        <f t="shared" si="2"/>
        <v>125</v>
      </c>
      <c r="Z15" s="19">
        <f t="shared" si="3"/>
        <v>244</v>
      </c>
      <c r="AA15" s="28"/>
      <c r="AB15" s="62" t="s">
        <v>60</v>
      </c>
      <c r="AC15" s="63"/>
      <c r="AD15" s="31">
        <f>VLOOKUP($A22,$A$2:$S$67,10,FALSE)+AD16</f>
        <v>811</v>
      </c>
      <c r="AE15" s="31">
        <f>VLOOKUP($A22,$A$2:$S$67,13,FALSE)+AE16</f>
        <v>844</v>
      </c>
      <c r="AF15" s="31">
        <f>VLOOKUP($A22,$A$2:$S$67,16,FALSE)+AF16</f>
        <v>948</v>
      </c>
      <c r="AG15" s="31">
        <f t="shared" ref="AG15:AG23" si="5">AE15+AF15</f>
        <v>1792</v>
      </c>
      <c r="AI15" s="15"/>
    </row>
    <row r="16" spans="1:40" ht="17.25" customHeight="1" x14ac:dyDescent="0.15">
      <c r="A16" s="53">
        <v>15</v>
      </c>
      <c r="B16" s="53" t="s">
        <v>50</v>
      </c>
      <c r="C16" s="53">
        <v>0</v>
      </c>
      <c r="D16" s="53"/>
      <c r="E16" s="53">
        <v>0</v>
      </c>
      <c r="F16" s="53"/>
      <c r="G16" s="53">
        <v>31</v>
      </c>
      <c r="H16" s="53">
        <v>0</v>
      </c>
      <c r="I16" s="53">
        <v>0</v>
      </c>
      <c r="J16" s="53">
        <v>31</v>
      </c>
      <c r="K16" s="53">
        <v>28</v>
      </c>
      <c r="L16" s="53">
        <v>0</v>
      </c>
      <c r="M16" s="53">
        <v>28</v>
      </c>
      <c r="N16" s="53">
        <v>34</v>
      </c>
      <c r="O16" s="53">
        <v>0</v>
      </c>
      <c r="P16" s="53">
        <v>34</v>
      </c>
      <c r="Q16" s="53">
        <v>62</v>
      </c>
      <c r="R16" s="53">
        <v>0</v>
      </c>
      <c r="S16" s="53">
        <v>62</v>
      </c>
      <c r="V16" s="44" t="s">
        <v>48</v>
      </c>
      <c r="W16" s="19">
        <f t="shared" si="0"/>
        <v>12</v>
      </c>
      <c r="X16" s="19">
        <f t="shared" si="1"/>
        <v>11</v>
      </c>
      <c r="Y16" s="19">
        <f t="shared" si="2"/>
        <v>14</v>
      </c>
      <c r="Z16" s="19">
        <f t="shared" si="3"/>
        <v>25</v>
      </c>
      <c r="AA16" s="28"/>
      <c r="AB16" s="32" t="s">
        <v>126</v>
      </c>
      <c r="AC16" s="33" t="s">
        <v>127</v>
      </c>
      <c r="AD16" s="34">
        <f>VLOOKUP($A36,$A$2:$S$67,10,FALSE)</f>
        <v>663</v>
      </c>
      <c r="AE16" s="34">
        <f>VLOOKUP($A36,$A$2:$S$67,13,FALSE)</f>
        <v>697</v>
      </c>
      <c r="AF16" s="35">
        <f>VLOOKUP($A36,$A$2:$S$67,16,FALSE)</f>
        <v>789</v>
      </c>
      <c r="AG16" s="36">
        <f t="shared" si="5"/>
        <v>1486</v>
      </c>
    </row>
    <row r="17" spans="1:35" ht="17.25" customHeight="1" x14ac:dyDescent="0.15">
      <c r="A17" s="53">
        <v>16</v>
      </c>
      <c r="B17" s="53" t="s">
        <v>51</v>
      </c>
      <c r="C17" s="53">
        <v>0</v>
      </c>
      <c r="D17" s="53"/>
      <c r="E17" s="53">
        <v>0</v>
      </c>
      <c r="F17" s="53"/>
      <c r="G17" s="53">
        <v>40</v>
      </c>
      <c r="H17" s="53">
        <v>0</v>
      </c>
      <c r="I17" s="53">
        <v>0</v>
      </c>
      <c r="J17" s="53">
        <v>40</v>
      </c>
      <c r="K17" s="53">
        <v>42</v>
      </c>
      <c r="L17" s="53">
        <v>0</v>
      </c>
      <c r="M17" s="53">
        <v>42</v>
      </c>
      <c r="N17" s="53">
        <v>40</v>
      </c>
      <c r="O17" s="53">
        <v>0</v>
      </c>
      <c r="P17" s="53">
        <v>40</v>
      </c>
      <c r="Q17" s="53">
        <v>82</v>
      </c>
      <c r="R17" s="53">
        <v>0</v>
      </c>
      <c r="S17" s="53">
        <v>82</v>
      </c>
      <c r="V17" s="44" t="s">
        <v>49</v>
      </c>
      <c r="W17" s="19">
        <f t="shared" si="0"/>
        <v>35</v>
      </c>
      <c r="X17" s="19">
        <f t="shared" si="1"/>
        <v>31</v>
      </c>
      <c r="Y17" s="19">
        <f t="shared" si="2"/>
        <v>40</v>
      </c>
      <c r="Z17" s="19">
        <f t="shared" si="3"/>
        <v>71</v>
      </c>
      <c r="AA17" s="28"/>
      <c r="AB17" s="58" t="s">
        <v>63</v>
      </c>
      <c r="AC17" s="61"/>
      <c r="AD17" s="24">
        <f t="shared" ref="AD17:AD23" si="6">VLOOKUP($A23,$A$2:$S$67,10,FALSE)</f>
        <v>230</v>
      </c>
      <c r="AE17" s="24">
        <f t="shared" ref="AE17:AE23" si="7">VLOOKUP($A23,$A$2:$S$67,13,FALSE)</f>
        <v>188</v>
      </c>
      <c r="AF17" s="24">
        <f t="shared" ref="AF17:AF23" si="8">VLOOKUP($A23,$A$2:$S$67,16,FALSE)</f>
        <v>267</v>
      </c>
      <c r="AG17" s="19">
        <f t="shared" si="5"/>
        <v>455</v>
      </c>
    </row>
    <row r="18" spans="1:35" ht="17.25" customHeight="1" x14ac:dyDescent="0.15">
      <c r="A18" s="53">
        <v>17</v>
      </c>
      <c r="B18" s="53" t="s">
        <v>52</v>
      </c>
      <c r="C18" s="53">
        <v>0</v>
      </c>
      <c r="D18" s="53"/>
      <c r="E18" s="53">
        <v>0</v>
      </c>
      <c r="F18" s="53"/>
      <c r="G18" s="53">
        <v>288</v>
      </c>
      <c r="H18" s="53">
        <v>2</v>
      </c>
      <c r="I18" s="53">
        <v>1</v>
      </c>
      <c r="J18" s="53">
        <v>291</v>
      </c>
      <c r="K18" s="53">
        <v>283</v>
      </c>
      <c r="L18" s="53">
        <v>3</v>
      </c>
      <c r="M18" s="53">
        <v>286</v>
      </c>
      <c r="N18" s="53">
        <v>309</v>
      </c>
      <c r="O18" s="53">
        <v>2</v>
      </c>
      <c r="P18" s="53">
        <v>311</v>
      </c>
      <c r="Q18" s="53">
        <v>592</v>
      </c>
      <c r="R18" s="53">
        <v>5</v>
      </c>
      <c r="S18" s="53">
        <v>597</v>
      </c>
      <c r="V18" s="44" t="s">
        <v>50</v>
      </c>
      <c r="W18" s="19">
        <f t="shared" si="0"/>
        <v>31</v>
      </c>
      <c r="X18" s="19">
        <f t="shared" si="1"/>
        <v>28</v>
      </c>
      <c r="Y18" s="19">
        <f t="shared" si="2"/>
        <v>34</v>
      </c>
      <c r="Z18" s="19">
        <f t="shared" si="3"/>
        <v>62</v>
      </c>
      <c r="AA18" s="28"/>
      <c r="AB18" s="58" t="s">
        <v>53</v>
      </c>
      <c r="AC18" s="61"/>
      <c r="AD18" s="24">
        <f t="shared" si="6"/>
        <v>459</v>
      </c>
      <c r="AE18" s="24">
        <f t="shared" si="7"/>
        <v>445</v>
      </c>
      <c r="AF18" s="24">
        <f t="shared" si="8"/>
        <v>515</v>
      </c>
      <c r="AG18" s="19">
        <f t="shared" si="5"/>
        <v>960</v>
      </c>
      <c r="AI18" s="15"/>
    </row>
    <row r="19" spans="1:35" ht="17.25" customHeight="1" x14ac:dyDescent="0.15">
      <c r="A19" s="53">
        <v>18</v>
      </c>
      <c r="B19" s="53" t="s">
        <v>54</v>
      </c>
      <c r="C19" s="53">
        <v>0</v>
      </c>
      <c r="D19" s="53"/>
      <c r="E19" s="53">
        <v>0</v>
      </c>
      <c r="F19" s="53"/>
      <c r="G19" s="53">
        <v>174</v>
      </c>
      <c r="H19" s="53">
        <v>0</v>
      </c>
      <c r="I19" s="53">
        <v>0</v>
      </c>
      <c r="J19" s="53">
        <v>174</v>
      </c>
      <c r="K19" s="53">
        <v>160</v>
      </c>
      <c r="L19" s="53">
        <v>0</v>
      </c>
      <c r="M19" s="53">
        <v>160</v>
      </c>
      <c r="N19" s="53">
        <v>193</v>
      </c>
      <c r="O19" s="53">
        <v>0</v>
      </c>
      <c r="P19" s="53">
        <v>193</v>
      </c>
      <c r="Q19" s="53">
        <v>353</v>
      </c>
      <c r="R19" s="53">
        <v>0</v>
      </c>
      <c r="S19" s="53">
        <v>353</v>
      </c>
      <c r="V19" s="44" t="s">
        <v>51</v>
      </c>
      <c r="W19" s="19">
        <f t="shared" si="0"/>
        <v>40</v>
      </c>
      <c r="X19" s="19">
        <f t="shared" si="1"/>
        <v>42</v>
      </c>
      <c r="Y19" s="19">
        <f t="shared" si="2"/>
        <v>40</v>
      </c>
      <c r="Z19" s="19">
        <f t="shared" si="3"/>
        <v>82</v>
      </c>
      <c r="AA19" s="28"/>
      <c r="AB19" s="58" t="s">
        <v>68</v>
      </c>
      <c r="AC19" s="61"/>
      <c r="AD19" s="24">
        <f t="shared" si="6"/>
        <v>260</v>
      </c>
      <c r="AE19" s="24">
        <f t="shared" si="7"/>
        <v>131</v>
      </c>
      <c r="AF19" s="24">
        <f t="shared" si="8"/>
        <v>251</v>
      </c>
      <c r="AG19" s="19">
        <f t="shared" si="5"/>
        <v>382</v>
      </c>
      <c r="AI19" s="15"/>
    </row>
    <row r="20" spans="1:35" ht="17.25" customHeight="1" x14ac:dyDescent="0.15">
      <c r="A20" s="53">
        <v>19</v>
      </c>
      <c r="B20" s="53" t="s">
        <v>55</v>
      </c>
      <c r="C20" s="53">
        <v>0</v>
      </c>
      <c r="D20" s="53"/>
      <c r="E20" s="53">
        <v>0</v>
      </c>
      <c r="F20" s="53"/>
      <c r="G20" s="53">
        <v>84</v>
      </c>
      <c r="H20" s="53">
        <v>1</v>
      </c>
      <c r="I20" s="53">
        <v>0</v>
      </c>
      <c r="J20" s="53">
        <v>85</v>
      </c>
      <c r="K20" s="53">
        <v>78</v>
      </c>
      <c r="L20" s="53">
        <v>0</v>
      </c>
      <c r="M20" s="53">
        <v>78</v>
      </c>
      <c r="N20" s="53">
        <v>74</v>
      </c>
      <c r="O20" s="53">
        <v>1</v>
      </c>
      <c r="P20" s="53">
        <v>75</v>
      </c>
      <c r="Q20" s="53">
        <v>152</v>
      </c>
      <c r="R20" s="53">
        <v>1</v>
      </c>
      <c r="S20" s="53">
        <v>153</v>
      </c>
      <c r="V20" s="44" t="s">
        <v>56</v>
      </c>
      <c r="W20" s="19">
        <f t="shared" si="0"/>
        <v>291</v>
      </c>
      <c r="X20" s="19">
        <f t="shared" si="1"/>
        <v>286</v>
      </c>
      <c r="Y20" s="19">
        <f t="shared" si="2"/>
        <v>311</v>
      </c>
      <c r="Z20" s="19">
        <f t="shared" si="3"/>
        <v>597</v>
      </c>
      <c r="AA20" s="28"/>
      <c r="AB20" s="58" t="s">
        <v>57</v>
      </c>
      <c r="AC20" s="61"/>
      <c r="AD20" s="24">
        <f t="shared" si="6"/>
        <v>496</v>
      </c>
      <c r="AE20" s="24">
        <f t="shared" si="7"/>
        <v>474</v>
      </c>
      <c r="AF20" s="24">
        <f t="shared" si="8"/>
        <v>553</v>
      </c>
      <c r="AG20" s="19">
        <f t="shared" si="5"/>
        <v>1027</v>
      </c>
    </row>
    <row r="21" spans="1:35" ht="17.25" customHeight="1" x14ac:dyDescent="0.15">
      <c r="A21" s="53">
        <v>21</v>
      </c>
      <c r="B21" s="53" t="s">
        <v>58</v>
      </c>
      <c r="C21" s="53">
        <v>0</v>
      </c>
      <c r="D21" s="53"/>
      <c r="E21" s="53">
        <v>0</v>
      </c>
      <c r="F21" s="53"/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V21" s="44" t="s">
        <v>54</v>
      </c>
      <c r="W21" s="19">
        <f t="shared" si="0"/>
        <v>174</v>
      </c>
      <c r="X21" s="19">
        <f t="shared" si="1"/>
        <v>160</v>
      </c>
      <c r="Y21" s="19">
        <f t="shared" si="2"/>
        <v>193</v>
      </c>
      <c r="Z21" s="19">
        <f t="shared" si="3"/>
        <v>353</v>
      </c>
      <c r="AA21" s="28"/>
      <c r="AB21" s="58" t="s">
        <v>59</v>
      </c>
      <c r="AC21" s="61"/>
      <c r="AD21" s="24">
        <f t="shared" si="6"/>
        <v>306</v>
      </c>
      <c r="AE21" s="24">
        <f t="shared" si="7"/>
        <v>275</v>
      </c>
      <c r="AF21" s="24">
        <f t="shared" si="8"/>
        <v>341</v>
      </c>
      <c r="AG21" s="19">
        <f t="shared" si="5"/>
        <v>616</v>
      </c>
    </row>
    <row r="22" spans="1:35" ht="17.25" customHeight="1" x14ac:dyDescent="0.15">
      <c r="A22" s="53">
        <v>22</v>
      </c>
      <c r="B22" s="53" t="s">
        <v>60</v>
      </c>
      <c r="C22" s="53">
        <v>0</v>
      </c>
      <c r="D22" s="53"/>
      <c r="E22" s="53">
        <v>0</v>
      </c>
      <c r="F22" s="53"/>
      <c r="G22" s="53">
        <v>140</v>
      </c>
      <c r="H22" s="53">
        <v>6</v>
      </c>
      <c r="I22" s="53">
        <v>2</v>
      </c>
      <c r="J22" s="53">
        <v>148</v>
      </c>
      <c r="K22" s="53">
        <v>143</v>
      </c>
      <c r="L22" s="53">
        <v>4</v>
      </c>
      <c r="M22" s="53">
        <v>147</v>
      </c>
      <c r="N22" s="53">
        <v>153</v>
      </c>
      <c r="O22" s="53">
        <v>6</v>
      </c>
      <c r="P22" s="53">
        <v>159</v>
      </c>
      <c r="Q22" s="53">
        <v>296</v>
      </c>
      <c r="R22" s="53">
        <v>10</v>
      </c>
      <c r="S22" s="53">
        <v>306</v>
      </c>
      <c r="V22" s="44" t="s">
        <v>61</v>
      </c>
      <c r="W22" s="19">
        <f>AD15+AD17+AD18</f>
        <v>1500</v>
      </c>
      <c r="X22" s="19">
        <f>AE15+AE17+AE18</f>
        <v>1477</v>
      </c>
      <c r="Y22" s="19">
        <f>AF15+AF17+AF18</f>
        <v>1730</v>
      </c>
      <c r="Z22" s="19">
        <f t="shared" si="3"/>
        <v>3207</v>
      </c>
      <c r="AA22" s="28"/>
      <c r="AB22" s="58" t="s">
        <v>62</v>
      </c>
      <c r="AC22" s="61"/>
      <c r="AD22" s="24">
        <f t="shared" si="6"/>
        <v>306</v>
      </c>
      <c r="AE22" s="24">
        <f t="shared" si="7"/>
        <v>296</v>
      </c>
      <c r="AF22" s="24">
        <f t="shared" si="8"/>
        <v>346</v>
      </c>
      <c r="AG22" s="19">
        <f t="shared" si="5"/>
        <v>642</v>
      </c>
      <c r="AI22" s="15"/>
    </row>
    <row r="23" spans="1:35" ht="17.25" customHeight="1" x14ac:dyDescent="0.15">
      <c r="A23" s="53">
        <v>23</v>
      </c>
      <c r="B23" s="53" t="s">
        <v>63</v>
      </c>
      <c r="C23" s="53">
        <v>0</v>
      </c>
      <c r="D23" s="53"/>
      <c r="E23" s="53">
        <v>0</v>
      </c>
      <c r="F23" s="53"/>
      <c r="G23" s="53">
        <v>230</v>
      </c>
      <c r="H23" s="53">
        <v>0</v>
      </c>
      <c r="I23" s="53">
        <v>0</v>
      </c>
      <c r="J23" s="53">
        <v>230</v>
      </c>
      <c r="K23" s="53">
        <v>188</v>
      </c>
      <c r="L23" s="53">
        <v>0</v>
      </c>
      <c r="M23" s="53">
        <v>188</v>
      </c>
      <c r="N23" s="53">
        <v>267</v>
      </c>
      <c r="O23" s="53">
        <v>0</v>
      </c>
      <c r="P23" s="53">
        <v>267</v>
      </c>
      <c r="Q23" s="53">
        <v>455</v>
      </c>
      <c r="R23" s="53">
        <v>0</v>
      </c>
      <c r="S23" s="53">
        <v>455</v>
      </c>
      <c r="V23" s="44" t="s">
        <v>64</v>
      </c>
      <c r="W23" s="19">
        <f>AD19+AD20+AD21+AD22+AD23</f>
        <v>1831</v>
      </c>
      <c r="X23" s="19">
        <f>AE19+AE20+AE21+AE22+AE23</f>
        <v>1608</v>
      </c>
      <c r="Y23" s="19">
        <f>AF19+AF20+AF21+AF22+AF23</f>
        <v>1989</v>
      </c>
      <c r="Z23" s="19">
        <f t="shared" si="3"/>
        <v>3597</v>
      </c>
      <c r="AA23" s="28"/>
      <c r="AB23" s="58" t="s">
        <v>65</v>
      </c>
      <c r="AC23" s="61"/>
      <c r="AD23" s="24">
        <f t="shared" si="6"/>
        <v>463</v>
      </c>
      <c r="AE23" s="24">
        <f t="shared" si="7"/>
        <v>432</v>
      </c>
      <c r="AF23" s="24">
        <f t="shared" si="8"/>
        <v>498</v>
      </c>
      <c r="AG23" s="19">
        <f t="shared" si="5"/>
        <v>930</v>
      </c>
    </row>
    <row r="24" spans="1:35" ht="17.25" customHeight="1" x14ac:dyDescent="0.15">
      <c r="A24" s="53">
        <v>24</v>
      </c>
      <c r="B24" s="53" t="s">
        <v>53</v>
      </c>
      <c r="C24" s="53">
        <v>0</v>
      </c>
      <c r="D24" s="53"/>
      <c r="E24" s="53">
        <v>0</v>
      </c>
      <c r="F24" s="53"/>
      <c r="G24" s="53">
        <v>447</v>
      </c>
      <c r="H24" s="53">
        <v>12</v>
      </c>
      <c r="I24" s="53">
        <v>0</v>
      </c>
      <c r="J24" s="53">
        <v>459</v>
      </c>
      <c r="K24" s="53">
        <v>435</v>
      </c>
      <c r="L24" s="53">
        <v>10</v>
      </c>
      <c r="M24" s="53">
        <v>445</v>
      </c>
      <c r="N24" s="53">
        <v>513</v>
      </c>
      <c r="O24" s="53">
        <v>2</v>
      </c>
      <c r="P24" s="53">
        <v>515</v>
      </c>
      <c r="Q24" s="53">
        <v>948</v>
      </c>
      <c r="R24" s="53">
        <v>12</v>
      </c>
      <c r="S24" s="53">
        <v>960</v>
      </c>
      <c r="V24" s="44" t="s">
        <v>66</v>
      </c>
      <c r="W24" s="19">
        <f>AD31+AD32</f>
        <v>1372</v>
      </c>
      <c r="X24" s="19">
        <f>AE31+AE32</f>
        <v>1628</v>
      </c>
      <c r="Y24" s="19">
        <f>AF31+AF32</f>
        <v>1778</v>
      </c>
      <c r="Z24" s="19">
        <f t="shared" si="3"/>
        <v>3406</v>
      </c>
      <c r="AA24" s="16"/>
      <c r="AB24" s="58" t="s">
        <v>128</v>
      </c>
      <c r="AC24" s="61"/>
      <c r="AD24" s="19">
        <f>AD15+SUM(AD17:AD23)</f>
        <v>3331</v>
      </c>
      <c r="AE24" s="19">
        <f>AE15+SUM(AE17:AE23)</f>
        <v>3085</v>
      </c>
      <c r="AF24" s="19">
        <f>AF15+SUM(AF17:AF23)</f>
        <v>3719</v>
      </c>
      <c r="AG24" s="19">
        <f>AG15+SUM(AG17:AG23)</f>
        <v>6804</v>
      </c>
    </row>
    <row r="25" spans="1:35" ht="17.25" customHeight="1" x14ac:dyDescent="0.15">
      <c r="A25" s="53">
        <v>25</v>
      </c>
      <c r="B25" s="53" t="s">
        <v>68</v>
      </c>
      <c r="C25" s="53">
        <v>0</v>
      </c>
      <c r="D25" s="53"/>
      <c r="E25" s="53">
        <v>0</v>
      </c>
      <c r="F25" s="53"/>
      <c r="G25" s="53">
        <v>260</v>
      </c>
      <c r="H25" s="53">
        <v>0</v>
      </c>
      <c r="I25" s="53">
        <v>0</v>
      </c>
      <c r="J25" s="53">
        <v>260</v>
      </c>
      <c r="K25" s="53">
        <v>131</v>
      </c>
      <c r="L25" s="53">
        <v>0</v>
      </c>
      <c r="M25" s="53">
        <v>131</v>
      </c>
      <c r="N25" s="53">
        <v>251</v>
      </c>
      <c r="O25" s="53">
        <v>0</v>
      </c>
      <c r="P25" s="53">
        <v>251</v>
      </c>
      <c r="Q25" s="53">
        <v>382</v>
      </c>
      <c r="R25" s="53">
        <v>0</v>
      </c>
      <c r="S25" s="53">
        <v>382</v>
      </c>
      <c r="V25" s="44" t="s">
        <v>69</v>
      </c>
      <c r="W25" s="19">
        <f>AD33+AD34</f>
        <v>506</v>
      </c>
      <c r="X25" s="19">
        <f>AE33+AE34</f>
        <v>498</v>
      </c>
      <c r="Y25" s="19">
        <f>AF33+AF34</f>
        <v>564</v>
      </c>
      <c r="Z25" s="19">
        <f t="shared" si="3"/>
        <v>1062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53">
        <v>26</v>
      </c>
      <c r="B26" s="53" t="s">
        <v>57</v>
      </c>
      <c r="C26" s="53">
        <v>0</v>
      </c>
      <c r="D26" s="53"/>
      <c r="E26" s="53">
        <v>0</v>
      </c>
      <c r="F26" s="53"/>
      <c r="G26" s="53">
        <v>494</v>
      </c>
      <c r="H26" s="53">
        <v>0</v>
      </c>
      <c r="I26" s="53">
        <v>2</v>
      </c>
      <c r="J26" s="53">
        <v>496</v>
      </c>
      <c r="K26" s="53">
        <v>473</v>
      </c>
      <c r="L26" s="53">
        <v>1</v>
      </c>
      <c r="M26" s="53">
        <v>474</v>
      </c>
      <c r="N26" s="53">
        <v>552</v>
      </c>
      <c r="O26" s="53">
        <v>1</v>
      </c>
      <c r="P26" s="53">
        <v>553</v>
      </c>
      <c r="Q26" s="53">
        <v>1025</v>
      </c>
      <c r="R26" s="53">
        <v>2</v>
      </c>
      <c r="S26" s="53">
        <v>1027</v>
      </c>
      <c r="V26" s="44" t="s">
        <v>71</v>
      </c>
      <c r="W26" s="19">
        <f>AD35+AD36+AD37</f>
        <v>2280</v>
      </c>
      <c r="X26" s="19">
        <f>AE35+AE36+AE37</f>
        <v>3097</v>
      </c>
      <c r="Y26" s="19">
        <f>AF35+AF36+AF37</f>
        <v>3196</v>
      </c>
      <c r="Z26" s="19">
        <f t="shared" si="3"/>
        <v>6293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53">
        <v>27</v>
      </c>
      <c r="B27" s="53" t="s">
        <v>59</v>
      </c>
      <c r="C27" s="53">
        <v>0</v>
      </c>
      <c r="D27" s="53"/>
      <c r="E27" s="53">
        <v>0</v>
      </c>
      <c r="F27" s="53"/>
      <c r="G27" s="53">
        <v>304</v>
      </c>
      <c r="H27" s="53">
        <v>0</v>
      </c>
      <c r="I27" s="53">
        <v>2</v>
      </c>
      <c r="J27" s="53">
        <v>306</v>
      </c>
      <c r="K27" s="53">
        <v>274</v>
      </c>
      <c r="L27" s="53">
        <v>1</v>
      </c>
      <c r="M27" s="53">
        <v>275</v>
      </c>
      <c r="N27" s="53">
        <v>340</v>
      </c>
      <c r="O27" s="53">
        <v>1</v>
      </c>
      <c r="P27" s="53">
        <v>341</v>
      </c>
      <c r="Q27" s="53">
        <v>614</v>
      </c>
      <c r="R27" s="53">
        <v>2</v>
      </c>
      <c r="S27" s="53">
        <v>616</v>
      </c>
      <c r="V27" s="44" t="s">
        <v>72</v>
      </c>
      <c r="W27" s="19">
        <f>VLOOKUP($A20,$A$2:$S$67,10,FALSE)</f>
        <v>85</v>
      </c>
      <c r="X27" s="19">
        <f>VLOOKUP($A20,$A$2:$S$67,13,FALSE)</f>
        <v>78</v>
      </c>
      <c r="Y27" s="19">
        <f>VLOOKUP($A20,$A$2:$S$67,16,FALSE)</f>
        <v>75</v>
      </c>
      <c r="Z27" s="19">
        <f t="shared" si="3"/>
        <v>153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53">
        <v>28</v>
      </c>
      <c r="B28" s="53" t="s">
        <v>62</v>
      </c>
      <c r="C28" s="53">
        <v>0</v>
      </c>
      <c r="D28" s="53"/>
      <c r="E28" s="53">
        <v>0</v>
      </c>
      <c r="F28" s="53"/>
      <c r="G28" s="53">
        <v>304</v>
      </c>
      <c r="H28" s="53">
        <v>1</v>
      </c>
      <c r="I28" s="53">
        <v>1</v>
      </c>
      <c r="J28" s="53">
        <v>306</v>
      </c>
      <c r="K28" s="53">
        <v>295</v>
      </c>
      <c r="L28" s="53">
        <v>1</v>
      </c>
      <c r="M28" s="53">
        <v>296</v>
      </c>
      <c r="N28" s="53">
        <v>344</v>
      </c>
      <c r="O28" s="53">
        <v>2</v>
      </c>
      <c r="P28" s="53">
        <v>346</v>
      </c>
      <c r="Q28" s="53">
        <v>639</v>
      </c>
      <c r="R28" s="53">
        <v>3</v>
      </c>
      <c r="S28" s="53">
        <v>642</v>
      </c>
      <c r="V28" s="44" t="s">
        <v>73</v>
      </c>
      <c r="W28" s="19">
        <f>AD50</f>
        <v>1762</v>
      </c>
      <c r="X28" s="19">
        <f>AE50</f>
        <v>2561</v>
      </c>
      <c r="Y28" s="19">
        <f>AF50</f>
        <v>2678</v>
      </c>
      <c r="Z28" s="19">
        <f t="shared" si="3"/>
        <v>5239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53">
        <v>29</v>
      </c>
      <c r="B29" s="53" t="s">
        <v>65</v>
      </c>
      <c r="C29" s="53">
        <v>0</v>
      </c>
      <c r="D29" s="53"/>
      <c r="E29" s="53">
        <v>0</v>
      </c>
      <c r="F29" s="53"/>
      <c r="G29" s="53">
        <v>457</v>
      </c>
      <c r="H29" s="53">
        <v>1</v>
      </c>
      <c r="I29" s="53">
        <v>5</v>
      </c>
      <c r="J29" s="53">
        <v>463</v>
      </c>
      <c r="K29" s="53">
        <v>429</v>
      </c>
      <c r="L29" s="53">
        <v>3</v>
      </c>
      <c r="M29" s="53">
        <v>432</v>
      </c>
      <c r="N29" s="53">
        <v>495</v>
      </c>
      <c r="O29" s="53">
        <v>3</v>
      </c>
      <c r="P29" s="53">
        <v>498</v>
      </c>
      <c r="Q29" s="53">
        <v>924</v>
      </c>
      <c r="R29" s="53">
        <v>6</v>
      </c>
      <c r="S29" s="53">
        <v>930</v>
      </c>
      <c r="V29" s="44" t="s">
        <v>74</v>
      </c>
      <c r="W29" s="19">
        <f t="shared" ref="W29:W52" si="9">VLOOKUP($A44,$A$2:$S$67,10,FALSE)</f>
        <v>42</v>
      </c>
      <c r="X29" s="19">
        <f t="shared" ref="X29:X52" si="10">VLOOKUP($A44,$A$2:$S$67,13,FALSE)</f>
        <v>36</v>
      </c>
      <c r="Y29" s="19">
        <f t="shared" ref="Y29:Y52" si="11">VLOOKUP($A44,$A$2:$S$67,16,FALSE)</f>
        <v>41</v>
      </c>
      <c r="Z29" s="19">
        <f t="shared" si="3"/>
        <v>77</v>
      </c>
      <c r="AA29" s="16"/>
      <c r="AB29" s="58" t="s">
        <v>75</v>
      </c>
      <c r="AC29" s="59"/>
      <c r="AD29" s="29"/>
      <c r="AE29" s="39"/>
      <c r="AF29" s="39"/>
      <c r="AG29" s="40"/>
    </row>
    <row r="30" spans="1:35" ht="17.25" customHeight="1" x14ac:dyDescent="0.15">
      <c r="A30" s="53">
        <v>30</v>
      </c>
      <c r="B30" s="53" t="s">
        <v>76</v>
      </c>
      <c r="C30" s="53">
        <v>0</v>
      </c>
      <c r="D30" s="53"/>
      <c r="E30" s="53">
        <v>0</v>
      </c>
      <c r="F30" s="53"/>
      <c r="G30" s="53">
        <v>699</v>
      </c>
      <c r="H30" s="53">
        <v>0</v>
      </c>
      <c r="I30" s="53">
        <v>2</v>
      </c>
      <c r="J30" s="53">
        <v>701</v>
      </c>
      <c r="K30" s="53">
        <v>822</v>
      </c>
      <c r="L30" s="53">
        <v>0</v>
      </c>
      <c r="M30" s="53">
        <v>822</v>
      </c>
      <c r="N30" s="53">
        <v>900</v>
      </c>
      <c r="O30" s="53">
        <v>2</v>
      </c>
      <c r="P30" s="53">
        <v>902</v>
      </c>
      <c r="Q30" s="53">
        <v>1722</v>
      </c>
      <c r="R30" s="53">
        <v>2</v>
      </c>
      <c r="S30" s="53">
        <v>1724</v>
      </c>
      <c r="V30" s="44" t="s">
        <v>77</v>
      </c>
      <c r="W30" s="19">
        <f t="shared" si="9"/>
        <v>79</v>
      </c>
      <c r="X30" s="19">
        <f t="shared" si="10"/>
        <v>87</v>
      </c>
      <c r="Y30" s="19">
        <f t="shared" si="11"/>
        <v>90</v>
      </c>
      <c r="Z30" s="19">
        <f t="shared" si="3"/>
        <v>177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53">
        <v>31</v>
      </c>
      <c r="B31" s="53" t="s">
        <v>78</v>
      </c>
      <c r="C31" s="53">
        <v>0</v>
      </c>
      <c r="D31" s="53"/>
      <c r="E31" s="53">
        <v>0</v>
      </c>
      <c r="F31" s="53"/>
      <c r="G31" s="53">
        <v>662</v>
      </c>
      <c r="H31" s="53">
        <v>4</v>
      </c>
      <c r="I31" s="53">
        <v>5</v>
      </c>
      <c r="J31" s="53">
        <v>671</v>
      </c>
      <c r="K31" s="53">
        <v>802</v>
      </c>
      <c r="L31" s="53">
        <v>4</v>
      </c>
      <c r="M31" s="53">
        <v>806</v>
      </c>
      <c r="N31" s="53">
        <v>869</v>
      </c>
      <c r="O31" s="53">
        <v>7</v>
      </c>
      <c r="P31" s="53">
        <v>876</v>
      </c>
      <c r="Q31" s="53">
        <v>1671</v>
      </c>
      <c r="R31" s="53">
        <v>11</v>
      </c>
      <c r="S31" s="53">
        <v>1682</v>
      </c>
      <c r="V31" s="44" t="s">
        <v>79</v>
      </c>
      <c r="W31" s="19">
        <f t="shared" si="9"/>
        <v>69</v>
      </c>
      <c r="X31" s="19">
        <f t="shared" si="10"/>
        <v>69</v>
      </c>
      <c r="Y31" s="19">
        <f t="shared" si="11"/>
        <v>71</v>
      </c>
      <c r="Z31" s="19">
        <f t="shared" si="3"/>
        <v>140</v>
      </c>
      <c r="AA31" s="28"/>
      <c r="AB31" s="58" t="s">
        <v>80</v>
      </c>
      <c r="AC31" s="59"/>
      <c r="AD31" s="24">
        <f>VLOOKUP($A30,$A$2:$S$67,10,FALSE)</f>
        <v>701</v>
      </c>
      <c r="AE31" s="24">
        <f>VLOOKUP($A30,$A$2:$S$67,13,FALSE)</f>
        <v>822</v>
      </c>
      <c r="AF31" s="24">
        <f>VLOOKUP($A30,$A$2:$S$67,16,FALSE)</f>
        <v>902</v>
      </c>
      <c r="AG31" s="19">
        <f t="shared" ref="AG31:AG37" si="12">AE31+AF31</f>
        <v>1724</v>
      </c>
    </row>
    <row r="32" spans="1:35" ht="17.25" customHeight="1" x14ac:dyDescent="0.15">
      <c r="A32" s="53">
        <v>32</v>
      </c>
      <c r="B32" s="53" t="s">
        <v>81</v>
      </c>
      <c r="C32" s="53">
        <v>0</v>
      </c>
      <c r="D32" s="53"/>
      <c r="E32" s="53">
        <v>0</v>
      </c>
      <c r="F32" s="53"/>
      <c r="G32" s="53">
        <v>688</v>
      </c>
      <c r="H32" s="53">
        <v>3</v>
      </c>
      <c r="I32" s="53">
        <v>4</v>
      </c>
      <c r="J32" s="53">
        <v>695</v>
      </c>
      <c r="K32" s="53">
        <v>908</v>
      </c>
      <c r="L32" s="53">
        <v>4</v>
      </c>
      <c r="M32" s="53">
        <v>912</v>
      </c>
      <c r="N32" s="53">
        <v>985</v>
      </c>
      <c r="O32" s="53">
        <v>6</v>
      </c>
      <c r="P32" s="53">
        <v>991</v>
      </c>
      <c r="Q32" s="53">
        <v>1893</v>
      </c>
      <c r="R32" s="53">
        <v>10</v>
      </c>
      <c r="S32" s="53">
        <v>1903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44</v>
      </c>
      <c r="Z32" s="19">
        <f t="shared" si="3"/>
        <v>91</v>
      </c>
      <c r="AA32" s="28"/>
      <c r="AB32" s="58" t="s">
        <v>83</v>
      </c>
      <c r="AC32" s="59"/>
      <c r="AD32" s="24">
        <f>VLOOKUP($A31,$A$2:$S$67,10,FALSE)</f>
        <v>671</v>
      </c>
      <c r="AE32" s="24">
        <f>VLOOKUP($A31,$A$2:$S$67,13,FALSE)</f>
        <v>806</v>
      </c>
      <c r="AF32" s="24">
        <f>VLOOKUP($A31,$A$2:$S$67,16,FALSE)</f>
        <v>876</v>
      </c>
      <c r="AG32" s="19">
        <f t="shared" si="12"/>
        <v>1682</v>
      </c>
    </row>
    <row r="33" spans="1:33" ht="17.25" customHeight="1" x14ac:dyDescent="0.15">
      <c r="A33" s="53">
        <v>33</v>
      </c>
      <c r="B33" s="53" t="s">
        <v>84</v>
      </c>
      <c r="C33" s="53">
        <v>0</v>
      </c>
      <c r="D33" s="53"/>
      <c r="E33" s="53">
        <v>0</v>
      </c>
      <c r="F33" s="53"/>
      <c r="G33" s="53">
        <v>973</v>
      </c>
      <c r="H33" s="53">
        <v>2</v>
      </c>
      <c r="I33" s="53">
        <v>5</v>
      </c>
      <c r="J33" s="53">
        <v>980</v>
      </c>
      <c r="K33" s="53">
        <v>1443</v>
      </c>
      <c r="L33" s="53">
        <v>5</v>
      </c>
      <c r="M33" s="53">
        <v>1448</v>
      </c>
      <c r="N33" s="53">
        <v>1467</v>
      </c>
      <c r="O33" s="53">
        <v>4</v>
      </c>
      <c r="P33" s="53">
        <v>1471</v>
      </c>
      <c r="Q33" s="53">
        <v>2910</v>
      </c>
      <c r="R33" s="53">
        <v>9</v>
      </c>
      <c r="S33" s="53">
        <v>2919</v>
      </c>
      <c r="V33" s="44" t="s">
        <v>85</v>
      </c>
      <c r="W33" s="19">
        <f t="shared" si="9"/>
        <v>11</v>
      </c>
      <c r="X33" s="19">
        <f t="shared" si="10"/>
        <v>13</v>
      </c>
      <c r="Y33" s="19">
        <f t="shared" si="11"/>
        <v>14</v>
      </c>
      <c r="Z33" s="19">
        <f t="shared" si="3"/>
        <v>27</v>
      </c>
      <c r="AA33" s="28"/>
      <c r="AB33" s="58" t="s">
        <v>86</v>
      </c>
      <c r="AC33" s="59"/>
      <c r="AD33" s="24">
        <f>VLOOKUP($A42,$A$2:$S$67,10,FALSE)</f>
        <v>268</v>
      </c>
      <c r="AE33" s="24">
        <f>VLOOKUP($A42,$A$2:$S$67,13,FALSE)</f>
        <v>246</v>
      </c>
      <c r="AF33" s="24">
        <f>VLOOKUP($A42,$A$2:$S$67,16,FALSE)</f>
        <v>303</v>
      </c>
      <c r="AG33" s="19">
        <f t="shared" si="12"/>
        <v>549</v>
      </c>
    </row>
    <row r="34" spans="1:33" ht="17.25" customHeight="1" x14ac:dyDescent="0.15">
      <c r="A34" s="53">
        <v>34</v>
      </c>
      <c r="B34" s="53" t="s">
        <v>87</v>
      </c>
      <c r="C34" s="53">
        <v>0</v>
      </c>
      <c r="D34" s="53"/>
      <c r="E34" s="53">
        <v>0</v>
      </c>
      <c r="F34" s="53"/>
      <c r="G34" s="53">
        <v>600</v>
      </c>
      <c r="H34" s="53">
        <v>2</v>
      </c>
      <c r="I34" s="53">
        <v>3</v>
      </c>
      <c r="J34" s="53">
        <v>605</v>
      </c>
      <c r="K34" s="53">
        <v>733</v>
      </c>
      <c r="L34" s="53">
        <v>4</v>
      </c>
      <c r="M34" s="53">
        <v>737</v>
      </c>
      <c r="N34" s="53">
        <v>733</v>
      </c>
      <c r="O34" s="53">
        <v>1</v>
      </c>
      <c r="P34" s="53">
        <v>734</v>
      </c>
      <c r="Q34" s="53">
        <v>1466</v>
      </c>
      <c r="R34" s="53">
        <v>5</v>
      </c>
      <c r="S34" s="53">
        <v>1471</v>
      </c>
      <c r="V34" s="44" t="s">
        <v>88</v>
      </c>
      <c r="W34" s="19">
        <f t="shared" si="9"/>
        <v>43</v>
      </c>
      <c r="X34" s="19">
        <f t="shared" si="10"/>
        <v>49</v>
      </c>
      <c r="Y34" s="19">
        <f t="shared" si="11"/>
        <v>49</v>
      </c>
      <c r="Z34" s="19">
        <f t="shared" si="3"/>
        <v>98</v>
      </c>
      <c r="AA34" s="28"/>
      <c r="AB34" s="58" t="s">
        <v>89</v>
      </c>
      <c r="AC34" s="59"/>
      <c r="AD34" s="24">
        <f>VLOOKUP($A43,$A$2:$S$67,10,FALSE)</f>
        <v>238</v>
      </c>
      <c r="AE34" s="24">
        <f>VLOOKUP($A43,$A$2:$S$67,13,FALSE)</f>
        <v>252</v>
      </c>
      <c r="AF34" s="24">
        <f>VLOOKUP($A43,$A$2:$S$67,16,FALSE)</f>
        <v>261</v>
      </c>
      <c r="AG34" s="19">
        <f t="shared" si="12"/>
        <v>513</v>
      </c>
    </row>
    <row r="35" spans="1:33" ht="17.25" customHeight="1" x14ac:dyDescent="0.15">
      <c r="A35" s="53">
        <v>35</v>
      </c>
      <c r="B35" s="53" t="s">
        <v>90</v>
      </c>
      <c r="C35" s="53">
        <v>0</v>
      </c>
      <c r="D35" s="53"/>
      <c r="E35" s="53">
        <v>0</v>
      </c>
      <c r="F35" s="53"/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V35" s="44" t="s">
        <v>91</v>
      </c>
      <c r="W35" s="19">
        <f t="shared" si="9"/>
        <v>21</v>
      </c>
      <c r="X35" s="19">
        <f t="shared" si="10"/>
        <v>23</v>
      </c>
      <c r="Y35" s="19">
        <f t="shared" si="11"/>
        <v>15</v>
      </c>
      <c r="Z35" s="19">
        <f t="shared" si="3"/>
        <v>38</v>
      </c>
      <c r="AA35" s="28"/>
      <c r="AB35" s="58" t="s">
        <v>92</v>
      </c>
      <c r="AC35" s="59"/>
      <c r="AD35" s="24">
        <f>VLOOKUP($A32,$A$2:$S$67,10,FALSE)</f>
        <v>695</v>
      </c>
      <c r="AE35" s="24">
        <f>VLOOKUP($A32,$A$2:$S$67,13,FALSE)</f>
        <v>912</v>
      </c>
      <c r="AF35" s="24">
        <f>VLOOKUP($A32,$A$2:$S$67,16,FALSE)</f>
        <v>991</v>
      </c>
      <c r="AG35" s="19">
        <f t="shared" si="12"/>
        <v>1903</v>
      </c>
    </row>
    <row r="36" spans="1:33" ht="17.25" customHeight="1" x14ac:dyDescent="0.15">
      <c r="A36" s="53">
        <v>36</v>
      </c>
      <c r="B36" s="53" t="s">
        <v>93</v>
      </c>
      <c r="C36" s="53">
        <v>0</v>
      </c>
      <c r="D36" s="53"/>
      <c r="E36" s="53">
        <v>0</v>
      </c>
      <c r="F36" s="53"/>
      <c r="G36" s="53">
        <v>659</v>
      </c>
      <c r="H36" s="53">
        <v>3</v>
      </c>
      <c r="I36" s="53">
        <v>1</v>
      </c>
      <c r="J36" s="53">
        <v>663</v>
      </c>
      <c r="K36" s="53">
        <v>694</v>
      </c>
      <c r="L36" s="53">
        <v>3</v>
      </c>
      <c r="M36" s="53">
        <v>697</v>
      </c>
      <c r="N36" s="53">
        <v>787</v>
      </c>
      <c r="O36" s="53">
        <v>2</v>
      </c>
      <c r="P36" s="53">
        <v>789</v>
      </c>
      <c r="Q36" s="53">
        <v>1481</v>
      </c>
      <c r="R36" s="53">
        <v>5</v>
      </c>
      <c r="S36" s="53">
        <v>1486</v>
      </c>
      <c r="V36" s="44" t="s">
        <v>94</v>
      </c>
      <c r="W36" s="19">
        <f t="shared" si="9"/>
        <v>115</v>
      </c>
      <c r="X36" s="19">
        <f t="shared" si="10"/>
        <v>113</v>
      </c>
      <c r="Y36" s="19">
        <f t="shared" si="11"/>
        <v>142</v>
      </c>
      <c r="Z36" s="19">
        <f t="shared" si="3"/>
        <v>255</v>
      </c>
      <c r="AA36" s="28"/>
      <c r="AB36" s="58" t="s">
        <v>84</v>
      </c>
      <c r="AC36" s="59"/>
      <c r="AD36" s="24">
        <f>VLOOKUP($A33,$A$2:$S$67,10,FALSE)</f>
        <v>980</v>
      </c>
      <c r="AE36" s="24">
        <f>VLOOKUP($A33,$A$2:$S$67,13,FALSE)</f>
        <v>1448</v>
      </c>
      <c r="AF36" s="24">
        <f>VLOOKUP($A33,$A$2:$S$67,16,FALSE)</f>
        <v>1471</v>
      </c>
      <c r="AG36" s="19">
        <f t="shared" si="12"/>
        <v>2919</v>
      </c>
    </row>
    <row r="37" spans="1:33" ht="17.25" customHeight="1" x14ac:dyDescent="0.15">
      <c r="A37" s="53">
        <v>37</v>
      </c>
      <c r="B37" s="53" t="s">
        <v>95</v>
      </c>
      <c r="C37" s="53">
        <v>0</v>
      </c>
      <c r="D37" s="53"/>
      <c r="E37" s="53">
        <v>0</v>
      </c>
      <c r="F37" s="53"/>
      <c r="G37" s="53">
        <v>448</v>
      </c>
      <c r="H37" s="53">
        <v>0</v>
      </c>
      <c r="I37" s="53">
        <v>1</v>
      </c>
      <c r="J37" s="53">
        <v>449</v>
      </c>
      <c r="K37" s="53">
        <v>519</v>
      </c>
      <c r="L37" s="53">
        <v>1</v>
      </c>
      <c r="M37" s="53">
        <v>520</v>
      </c>
      <c r="N37" s="53">
        <v>577</v>
      </c>
      <c r="O37" s="53">
        <v>0</v>
      </c>
      <c r="P37" s="53">
        <v>577</v>
      </c>
      <c r="Q37" s="53">
        <v>1096</v>
      </c>
      <c r="R37" s="53">
        <v>1</v>
      </c>
      <c r="S37" s="53">
        <v>1097</v>
      </c>
      <c r="V37" s="44" t="s">
        <v>96</v>
      </c>
      <c r="W37" s="19">
        <f t="shared" si="9"/>
        <v>156</v>
      </c>
      <c r="X37" s="19">
        <f t="shared" si="10"/>
        <v>145</v>
      </c>
      <c r="Y37" s="19">
        <f t="shared" si="11"/>
        <v>161</v>
      </c>
      <c r="Z37" s="19">
        <f t="shared" si="3"/>
        <v>306</v>
      </c>
      <c r="AA37" s="28"/>
      <c r="AB37" s="58" t="s">
        <v>87</v>
      </c>
      <c r="AC37" s="59"/>
      <c r="AD37" s="24">
        <f>VLOOKUP($A34,$A$2:$S$67,10,FALSE)</f>
        <v>605</v>
      </c>
      <c r="AE37" s="24">
        <f>VLOOKUP($A34,$A$2:$S$67,13,FALSE)</f>
        <v>737</v>
      </c>
      <c r="AF37" s="24">
        <f>VLOOKUP($A34,$A$2:$S$67,16,FALSE)</f>
        <v>734</v>
      </c>
      <c r="AG37" s="19">
        <f t="shared" si="12"/>
        <v>1471</v>
      </c>
    </row>
    <row r="38" spans="1:33" ht="17.25" customHeight="1" x14ac:dyDescent="0.15">
      <c r="A38" s="53">
        <v>38</v>
      </c>
      <c r="B38" s="53" t="s">
        <v>97</v>
      </c>
      <c r="C38" s="53">
        <v>0</v>
      </c>
      <c r="D38" s="53"/>
      <c r="E38" s="53">
        <v>0</v>
      </c>
      <c r="F38" s="53"/>
      <c r="G38" s="53">
        <v>420</v>
      </c>
      <c r="H38" s="53">
        <v>3</v>
      </c>
      <c r="I38" s="53">
        <v>3</v>
      </c>
      <c r="J38" s="53">
        <v>426</v>
      </c>
      <c r="K38" s="53">
        <v>602</v>
      </c>
      <c r="L38" s="53">
        <v>3</v>
      </c>
      <c r="M38" s="53">
        <v>605</v>
      </c>
      <c r="N38" s="53">
        <v>628</v>
      </c>
      <c r="O38" s="53">
        <v>5</v>
      </c>
      <c r="P38" s="53">
        <v>633</v>
      </c>
      <c r="Q38" s="53">
        <v>1230</v>
      </c>
      <c r="R38" s="53">
        <v>8</v>
      </c>
      <c r="S38" s="53">
        <v>1238</v>
      </c>
      <c r="V38" s="44" t="s">
        <v>98</v>
      </c>
      <c r="W38" s="19">
        <f t="shared" si="9"/>
        <v>39</v>
      </c>
      <c r="X38" s="19">
        <f t="shared" si="10"/>
        <v>38</v>
      </c>
      <c r="Y38" s="19">
        <f t="shared" si="11"/>
        <v>36</v>
      </c>
      <c r="Z38" s="19">
        <f t="shared" si="3"/>
        <v>74</v>
      </c>
      <c r="AA38" s="16"/>
      <c r="AB38" s="58" t="s">
        <v>67</v>
      </c>
      <c r="AC38" s="59"/>
      <c r="AD38" s="19">
        <f>SUM(AD31:AD37)</f>
        <v>4158</v>
      </c>
      <c r="AE38" s="19">
        <f>SUM(AE31:AE37)</f>
        <v>5223</v>
      </c>
      <c r="AF38" s="19">
        <f>SUM(AF31:AF37)</f>
        <v>5538</v>
      </c>
      <c r="AG38" s="19">
        <f>SUM(AG31:AG37)</f>
        <v>10761</v>
      </c>
    </row>
    <row r="39" spans="1:33" ht="17.25" customHeight="1" x14ac:dyDescent="0.15">
      <c r="A39" s="53">
        <v>39</v>
      </c>
      <c r="B39" s="53" t="s">
        <v>99</v>
      </c>
      <c r="C39" s="53">
        <v>0</v>
      </c>
      <c r="D39" s="53"/>
      <c r="E39" s="53">
        <v>0</v>
      </c>
      <c r="F39" s="53"/>
      <c r="G39" s="53">
        <v>189</v>
      </c>
      <c r="H39" s="53">
        <v>1</v>
      </c>
      <c r="I39" s="53">
        <v>6</v>
      </c>
      <c r="J39" s="53">
        <v>196</v>
      </c>
      <c r="K39" s="53">
        <v>325</v>
      </c>
      <c r="L39" s="53">
        <v>2</v>
      </c>
      <c r="M39" s="53">
        <v>327</v>
      </c>
      <c r="N39" s="53">
        <v>309</v>
      </c>
      <c r="O39" s="53">
        <v>5</v>
      </c>
      <c r="P39" s="53">
        <v>314</v>
      </c>
      <c r="Q39" s="53">
        <v>634</v>
      </c>
      <c r="R39" s="53">
        <v>7</v>
      </c>
      <c r="S39" s="53">
        <v>641</v>
      </c>
      <c r="V39" s="44" t="s">
        <v>100</v>
      </c>
      <c r="W39" s="19">
        <f t="shared" si="9"/>
        <v>37</v>
      </c>
      <c r="X39" s="19">
        <f t="shared" si="10"/>
        <v>33</v>
      </c>
      <c r="Y39" s="19">
        <f t="shared" si="11"/>
        <v>35</v>
      </c>
      <c r="Z39" s="19">
        <f t="shared" si="3"/>
        <v>68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53">
        <v>40</v>
      </c>
      <c r="B40" s="53" t="s">
        <v>101</v>
      </c>
      <c r="C40" s="53">
        <v>0</v>
      </c>
      <c r="D40" s="53"/>
      <c r="E40" s="53">
        <v>0</v>
      </c>
      <c r="F40" s="53"/>
      <c r="G40" s="53">
        <v>366</v>
      </c>
      <c r="H40" s="53">
        <v>4</v>
      </c>
      <c r="I40" s="53">
        <v>3</v>
      </c>
      <c r="J40" s="53">
        <v>373</v>
      </c>
      <c r="K40" s="53">
        <v>601</v>
      </c>
      <c r="L40" s="53">
        <v>3</v>
      </c>
      <c r="M40" s="53">
        <v>604</v>
      </c>
      <c r="N40" s="53">
        <v>617</v>
      </c>
      <c r="O40" s="53">
        <v>5</v>
      </c>
      <c r="P40" s="53">
        <v>622</v>
      </c>
      <c r="Q40" s="53">
        <v>1218</v>
      </c>
      <c r="R40" s="53">
        <v>8</v>
      </c>
      <c r="S40" s="53">
        <v>1226</v>
      </c>
      <c r="V40" s="44" t="s">
        <v>102</v>
      </c>
      <c r="W40" s="19">
        <f t="shared" si="9"/>
        <v>126</v>
      </c>
      <c r="X40" s="19">
        <f t="shared" si="10"/>
        <v>115</v>
      </c>
      <c r="Y40" s="19">
        <f t="shared" si="11"/>
        <v>134</v>
      </c>
      <c r="Z40" s="19">
        <f t="shared" si="3"/>
        <v>249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53">
        <v>41</v>
      </c>
      <c r="B41" s="53" t="s">
        <v>103</v>
      </c>
      <c r="C41" s="53">
        <v>0</v>
      </c>
      <c r="D41" s="53"/>
      <c r="E41" s="53">
        <v>0</v>
      </c>
      <c r="F41" s="53"/>
      <c r="G41" s="53">
        <v>313</v>
      </c>
      <c r="H41" s="53">
        <v>0</v>
      </c>
      <c r="I41" s="53">
        <v>5</v>
      </c>
      <c r="J41" s="53">
        <v>318</v>
      </c>
      <c r="K41" s="53">
        <v>504</v>
      </c>
      <c r="L41" s="53">
        <v>1</v>
      </c>
      <c r="M41" s="53">
        <v>505</v>
      </c>
      <c r="N41" s="53">
        <v>528</v>
      </c>
      <c r="O41" s="53">
        <v>4</v>
      </c>
      <c r="P41" s="53">
        <v>532</v>
      </c>
      <c r="Q41" s="53">
        <v>1032</v>
      </c>
      <c r="R41" s="53">
        <v>5</v>
      </c>
      <c r="S41" s="53">
        <v>1037</v>
      </c>
      <c r="V41" s="44" t="s">
        <v>104</v>
      </c>
      <c r="W41" s="19">
        <f t="shared" si="9"/>
        <v>46</v>
      </c>
      <c r="X41" s="19">
        <f t="shared" si="10"/>
        <v>45</v>
      </c>
      <c r="Y41" s="19">
        <f t="shared" si="11"/>
        <v>52</v>
      </c>
      <c r="Z41" s="19">
        <f t="shared" si="3"/>
        <v>97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53">
        <v>42</v>
      </c>
      <c r="B42" s="53" t="s">
        <v>105</v>
      </c>
      <c r="C42" s="53">
        <v>0</v>
      </c>
      <c r="D42" s="53"/>
      <c r="E42" s="53">
        <v>0</v>
      </c>
      <c r="F42" s="53"/>
      <c r="G42" s="53">
        <v>258</v>
      </c>
      <c r="H42" s="53">
        <v>6</v>
      </c>
      <c r="I42" s="53">
        <v>4</v>
      </c>
      <c r="J42" s="53">
        <v>268</v>
      </c>
      <c r="K42" s="53">
        <v>241</v>
      </c>
      <c r="L42" s="53">
        <v>5</v>
      </c>
      <c r="M42" s="53">
        <v>246</v>
      </c>
      <c r="N42" s="53">
        <v>296</v>
      </c>
      <c r="O42" s="53">
        <v>7</v>
      </c>
      <c r="P42" s="53">
        <v>303</v>
      </c>
      <c r="Q42" s="53">
        <v>537</v>
      </c>
      <c r="R42" s="53">
        <v>12</v>
      </c>
      <c r="S42" s="53">
        <v>549</v>
      </c>
      <c r="V42" s="44" t="s">
        <v>106</v>
      </c>
      <c r="W42" s="19">
        <f t="shared" si="9"/>
        <v>169</v>
      </c>
      <c r="X42" s="19">
        <f t="shared" si="10"/>
        <v>136</v>
      </c>
      <c r="Y42" s="19">
        <f t="shared" si="11"/>
        <v>153</v>
      </c>
      <c r="Z42" s="19">
        <f t="shared" si="3"/>
        <v>289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53">
        <v>43</v>
      </c>
      <c r="B43" s="53" t="s">
        <v>107</v>
      </c>
      <c r="C43" s="53">
        <v>0</v>
      </c>
      <c r="D43" s="53"/>
      <c r="E43" s="53">
        <v>0</v>
      </c>
      <c r="F43" s="53"/>
      <c r="G43" s="53">
        <v>238</v>
      </c>
      <c r="H43" s="53">
        <v>0</v>
      </c>
      <c r="I43" s="53">
        <v>0</v>
      </c>
      <c r="J43" s="53">
        <v>238</v>
      </c>
      <c r="K43" s="53">
        <v>252</v>
      </c>
      <c r="L43" s="53">
        <v>0</v>
      </c>
      <c r="M43" s="53">
        <v>252</v>
      </c>
      <c r="N43" s="53">
        <v>261</v>
      </c>
      <c r="O43" s="53">
        <v>0</v>
      </c>
      <c r="P43" s="53">
        <v>261</v>
      </c>
      <c r="Q43" s="53">
        <v>513</v>
      </c>
      <c r="R43" s="53">
        <v>0</v>
      </c>
      <c r="S43" s="53">
        <v>513</v>
      </c>
      <c r="V43" s="44" t="s">
        <v>108</v>
      </c>
      <c r="W43" s="19">
        <f t="shared" si="9"/>
        <v>42</v>
      </c>
      <c r="X43" s="19">
        <f t="shared" si="10"/>
        <v>40</v>
      </c>
      <c r="Y43" s="19">
        <f t="shared" si="11"/>
        <v>48</v>
      </c>
      <c r="Z43" s="19">
        <f t="shared" si="3"/>
        <v>88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53">
        <v>50</v>
      </c>
      <c r="B44" s="53" t="s">
        <v>74</v>
      </c>
      <c r="C44" s="53">
        <v>0</v>
      </c>
      <c r="D44" s="53"/>
      <c r="E44" s="53">
        <v>0</v>
      </c>
      <c r="F44" s="53"/>
      <c r="G44" s="53">
        <v>42</v>
      </c>
      <c r="H44" s="53">
        <v>0</v>
      </c>
      <c r="I44" s="53">
        <v>0</v>
      </c>
      <c r="J44" s="53">
        <v>42</v>
      </c>
      <c r="K44" s="53">
        <v>36</v>
      </c>
      <c r="L44" s="53">
        <v>0</v>
      </c>
      <c r="M44" s="53">
        <v>36</v>
      </c>
      <c r="N44" s="53">
        <v>41</v>
      </c>
      <c r="O44" s="53">
        <v>0</v>
      </c>
      <c r="P44" s="53">
        <v>41</v>
      </c>
      <c r="Q44" s="53">
        <v>77</v>
      </c>
      <c r="R44" s="53">
        <v>0</v>
      </c>
      <c r="S44" s="53">
        <v>77</v>
      </c>
      <c r="V44" s="44" t="s">
        <v>110</v>
      </c>
      <c r="W44" s="19">
        <f t="shared" si="9"/>
        <v>104</v>
      </c>
      <c r="X44" s="19">
        <f t="shared" si="10"/>
        <v>84</v>
      </c>
      <c r="Y44" s="19">
        <f t="shared" si="11"/>
        <v>101</v>
      </c>
      <c r="Z44" s="19">
        <f t="shared" si="3"/>
        <v>185</v>
      </c>
      <c r="AA44" s="16"/>
      <c r="AB44" s="29"/>
      <c r="AC44" s="52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53">
        <v>51</v>
      </c>
      <c r="B45" s="53" t="s">
        <v>77</v>
      </c>
      <c r="C45" s="53">
        <v>0</v>
      </c>
      <c r="D45" s="53"/>
      <c r="E45" s="53">
        <v>0</v>
      </c>
      <c r="F45" s="53"/>
      <c r="G45" s="53">
        <v>79</v>
      </c>
      <c r="H45" s="53">
        <v>0</v>
      </c>
      <c r="I45" s="53">
        <v>0</v>
      </c>
      <c r="J45" s="53">
        <v>79</v>
      </c>
      <c r="K45" s="53">
        <v>87</v>
      </c>
      <c r="L45" s="53">
        <v>0</v>
      </c>
      <c r="M45" s="53">
        <v>87</v>
      </c>
      <c r="N45" s="53">
        <v>90</v>
      </c>
      <c r="O45" s="53">
        <v>0</v>
      </c>
      <c r="P45" s="53">
        <v>90</v>
      </c>
      <c r="Q45" s="53">
        <v>177</v>
      </c>
      <c r="R45" s="53">
        <v>0</v>
      </c>
      <c r="S45" s="53">
        <v>177</v>
      </c>
      <c r="V45" s="44" t="s">
        <v>111</v>
      </c>
      <c r="W45" s="19">
        <f t="shared" si="9"/>
        <v>15</v>
      </c>
      <c r="X45" s="19">
        <f t="shared" si="10"/>
        <v>12</v>
      </c>
      <c r="Y45" s="19">
        <f t="shared" si="11"/>
        <v>10</v>
      </c>
      <c r="Z45" s="19">
        <f t="shared" si="3"/>
        <v>22</v>
      </c>
      <c r="AA45" s="16"/>
      <c r="AB45" s="58" t="s">
        <v>112</v>
      </c>
      <c r="AC45" s="59"/>
      <c r="AD45" s="24">
        <f>VLOOKUP($A37,$A$2:$S$67,10,FALSE)</f>
        <v>449</v>
      </c>
      <c r="AE45" s="24">
        <f>VLOOKUP($A37,$A$2:$S$67,13,FALSE)</f>
        <v>520</v>
      </c>
      <c r="AF45" s="24">
        <f>VLOOKUP($A37,$A$2:$S$67,16,FALSE)</f>
        <v>577</v>
      </c>
      <c r="AG45" s="19">
        <f>AE45+AF45</f>
        <v>1097</v>
      </c>
    </row>
    <row r="46" spans="1:33" ht="17.25" customHeight="1" x14ac:dyDescent="0.15">
      <c r="A46" s="53">
        <v>52</v>
      </c>
      <c r="B46" s="53" t="s">
        <v>79</v>
      </c>
      <c r="C46" s="53">
        <v>0</v>
      </c>
      <c r="D46" s="53"/>
      <c r="E46" s="53">
        <v>0</v>
      </c>
      <c r="F46" s="53"/>
      <c r="G46" s="53">
        <v>68</v>
      </c>
      <c r="H46" s="53">
        <v>1</v>
      </c>
      <c r="I46" s="53">
        <v>0</v>
      </c>
      <c r="J46" s="53">
        <v>69</v>
      </c>
      <c r="K46" s="53">
        <v>68</v>
      </c>
      <c r="L46" s="53">
        <v>1</v>
      </c>
      <c r="M46" s="53">
        <v>69</v>
      </c>
      <c r="N46" s="53">
        <v>71</v>
      </c>
      <c r="O46" s="53">
        <v>0</v>
      </c>
      <c r="P46" s="53">
        <v>71</v>
      </c>
      <c r="Q46" s="53">
        <v>139</v>
      </c>
      <c r="R46" s="53">
        <v>1</v>
      </c>
      <c r="S46" s="53">
        <v>140</v>
      </c>
      <c r="V46" s="44" t="s">
        <v>113</v>
      </c>
      <c r="W46" s="19">
        <f t="shared" si="9"/>
        <v>114</v>
      </c>
      <c r="X46" s="19">
        <f t="shared" si="10"/>
        <v>126</v>
      </c>
      <c r="Y46" s="19">
        <f t="shared" si="11"/>
        <v>138</v>
      </c>
      <c r="Z46" s="19">
        <f t="shared" si="3"/>
        <v>264</v>
      </c>
      <c r="AA46" s="28"/>
      <c r="AB46" s="58" t="s">
        <v>114</v>
      </c>
      <c r="AC46" s="59"/>
      <c r="AD46" s="24">
        <f>VLOOKUP($A38,$A$2:$S$67,10,FALSE)</f>
        <v>426</v>
      </c>
      <c r="AE46" s="24">
        <f>VLOOKUP($A38,$A$2:$S$67,13,FALSE)</f>
        <v>605</v>
      </c>
      <c r="AF46" s="24">
        <f>VLOOKUP($A38,$A$2:$S$67,16,FALSE)</f>
        <v>633</v>
      </c>
      <c r="AG46" s="19">
        <f>AE46+AF46</f>
        <v>1238</v>
      </c>
    </row>
    <row r="47" spans="1:33" ht="17.25" customHeight="1" x14ac:dyDescent="0.15">
      <c r="A47" s="53">
        <v>53</v>
      </c>
      <c r="B47" s="53" t="s">
        <v>82</v>
      </c>
      <c r="C47" s="53">
        <v>0</v>
      </c>
      <c r="D47" s="53"/>
      <c r="E47" s="53">
        <v>0</v>
      </c>
      <c r="F47" s="53"/>
      <c r="G47" s="53">
        <v>46</v>
      </c>
      <c r="H47" s="53">
        <v>0</v>
      </c>
      <c r="I47" s="53">
        <v>0</v>
      </c>
      <c r="J47" s="53">
        <v>46</v>
      </c>
      <c r="K47" s="53">
        <v>47</v>
      </c>
      <c r="L47" s="53">
        <v>0</v>
      </c>
      <c r="M47" s="53">
        <v>47</v>
      </c>
      <c r="N47" s="53">
        <v>44</v>
      </c>
      <c r="O47" s="53">
        <v>0</v>
      </c>
      <c r="P47" s="53">
        <v>44</v>
      </c>
      <c r="Q47" s="53">
        <v>91</v>
      </c>
      <c r="R47" s="53">
        <v>0</v>
      </c>
      <c r="S47" s="53">
        <v>91</v>
      </c>
      <c r="V47" s="44" t="s">
        <v>115</v>
      </c>
      <c r="W47" s="19">
        <f t="shared" si="9"/>
        <v>62</v>
      </c>
      <c r="X47" s="19">
        <f t="shared" si="10"/>
        <v>57</v>
      </c>
      <c r="Y47" s="19">
        <f t="shared" si="11"/>
        <v>67</v>
      </c>
      <c r="Z47" s="19">
        <f t="shared" si="3"/>
        <v>124</v>
      </c>
      <c r="AA47" s="28"/>
      <c r="AB47" s="58" t="s">
        <v>116</v>
      </c>
      <c r="AC47" s="59"/>
      <c r="AD47" s="24">
        <f>VLOOKUP($A39,$A$2:$S$67,10,FALSE)</f>
        <v>196</v>
      </c>
      <c r="AE47" s="24">
        <f>VLOOKUP($A39,$A$2:$S$67,13,FALSE)</f>
        <v>327</v>
      </c>
      <c r="AF47" s="24">
        <f>VLOOKUP($A39,$A$2:$S$67,16,FALSE)</f>
        <v>314</v>
      </c>
      <c r="AG47" s="19">
        <f>AE47+AF47</f>
        <v>641</v>
      </c>
    </row>
    <row r="48" spans="1:33" ht="17.25" customHeight="1" x14ac:dyDescent="0.15">
      <c r="A48" s="53">
        <v>54</v>
      </c>
      <c r="B48" s="53" t="s">
        <v>85</v>
      </c>
      <c r="C48" s="53">
        <v>0</v>
      </c>
      <c r="D48" s="53"/>
      <c r="E48" s="53">
        <v>0</v>
      </c>
      <c r="F48" s="53"/>
      <c r="G48" s="53">
        <v>11</v>
      </c>
      <c r="H48" s="53">
        <v>0</v>
      </c>
      <c r="I48" s="53">
        <v>0</v>
      </c>
      <c r="J48" s="53">
        <v>11</v>
      </c>
      <c r="K48" s="53">
        <v>13</v>
      </c>
      <c r="L48" s="53">
        <v>0</v>
      </c>
      <c r="M48" s="53">
        <v>13</v>
      </c>
      <c r="N48" s="53">
        <v>14</v>
      </c>
      <c r="O48" s="53">
        <v>0</v>
      </c>
      <c r="P48" s="53">
        <v>14</v>
      </c>
      <c r="Q48" s="53">
        <v>27</v>
      </c>
      <c r="R48" s="53">
        <v>0</v>
      </c>
      <c r="S48" s="53">
        <v>27</v>
      </c>
      <c r="V48" s="44" t="s">
        <v>117</v>
      </c>
      <c r="W48" s="19">
        <f t="shared" si="9"/>
        <v>376</v>
      </c>
      <c r="X48" s="19">
        <f t="shared" si="10"/>
        <v>395</v>
      </c>
      <c r="Y48" s="19">
        <f t="shared" si="11"/>
        <v>376</v>
      </c>
      <c r="Z48" s="19">
        <f t="shared" si="3"/>
        <v>771</v>
      </c>
      <c r="AA48" s="28"/>
      <c r="AB48" s="58" t="s">
        <v>118</v>
      </c>
      <c r="AC48" s="59"/>
      <c r="AD48" s="24">
        <f>VLOOKUP($A40,$A$2:$S$67,10,FALSE)</f>
        <v>373</v>
      </c>
      <c r="AE48" s="24">
        <f>VLOOKUP($A40,$A$2:$S$67,13,FALSE)</f>
        <v>604</v>
      </c>
      <c r="AF48" s="24">
        <f>VLOOKUP($A40,$A$2:$S$67,16,FALSE)</f>
        <v>622</v>
      </c>
      <c r="AG48" s="19">
        <f>AE48+AF48</f>
        <v>1226</v>
      </c>
    </row>
    <row r="49" spans="1:33" ht="17.25" customHeight="1" x14ac:dyDescent="0.15">
      <c r="A49" s="53">
        <v>55</v>
      </c>
      <c r="B49" s="53" t="s">
        <v>88</v>
      </c>
      <c r="C49" s="53">
        <v>0</v>
      </c>
      <c r="D49" s="53"/>
      <c r="E49" s="53">
        <v>0</v>
      </c>
      <c r="F49" s="53"/>
      <c r="G49" s="53">
        <v>43</v>
      </c>
      <c r="H49" s="53">
        <v>0</v>
      </c>
      <c r="I49" s="53">
        <v>0</v>
      </c>
      <c r="J49" s="53">
        <v>43</v>
      </c>
      <c r="K49" s="53">
        <v>49</v>
      </c>
      <c r="L49" s="53">
        <v>0</v>
      </c>
      <c r="M49" s="53">
        <v>49</v>
      </c>
      <c r="N49" s="53">
        <v>49</v>
      </c>
      <c r="O49" s="53">
        <v>0</v>
      </c>
      <c r="P49" s="53">
        <v>49</v>
      </c>
      <c r="Q49" s="53">
        <v>98</v>
      </c>
      <c r="R49" s="53">
        <v>0</v>
      </c>
      <c r="S49" s="53">
        <v>98</v>
      </c>
      <c r="V49" s="44" t="s">
        <v>119</v>
      </c>
      <c r="W49" s="19">
        <f t="shared" si="9"/>
        <v>18</v>
      </c>
      <c r="X49" s="19">
        <f t="shared" si="10"/>
        <v>14</v>
      </c>
      <c r="Y49" s="19">
        <f t="shared" si="11"/>
        <v>15</v>
      </c>
      <c r="Z49" s="19">
        <f t="shared" si="3"/>
        <v>29</v>
      </c>
      <c r="AA49" s="16"/>
      <c r="AB49" s="58" t="s">
        <v>103</v>
      </c>
      <c r="AC49" s="59"/>
      <c r="AD49" s="24">
        <f>VLOOKUP($A41,$A$2:$S$67,10,FALSE)</f>
        <v>318</v>
      </c>
      <c r="AE49" s="24">
        <f>VLOOKUP($A41,$A$2:$S$67,13,FALSE)</f>
        <v>505</v>
      </c>
      <c r="AF49" s="24">
        <f>VLOOKUP($A41,$A$2:$S$67,16,FALSE)</f>
        <v>532</v>
      </c>
      <c r="AG49" s="19">
        <f>AE49+AF49</f>
        <v>1037</v>
      </c>
    </row>
    <row r="50" spans="1:33" ht="17.25" customHeight="1" x14ac:dyDescent="0.15">
      <c r="A50" s="53">
        <v>56</v>
      </c>
      <c r="B50" s="53" t="s">
        <v>91</v>
      </c>
      <c r="C50" s="53">
        <v>0</v>
      </c>
      <c r="D50" s="53"/>
      <c r="E50" s="53">
        <v>0</v>
      </c>
      <c r="F50" s="53"/>
      <c r="G50" s="53">
        <v>21</v>
      </c>
      <c r="H50" s="53">
        <v>0</v>
      </c>
      <c r="I50" s="53">
        <v>0</v>
      </c>
      <c r="J50" s="53">
        <v>21</v>
      </c>
      <c r="K50" s="53">
        <v>23</v>
      </c>
      <c r="L50" s="53">
        <v>0</v>
      </c>
      <c r="M50" s="53">
        <v>23</v>
      </c>
      <c r="N50" s="53">
        <v>15</v>
      </c>
      <c r="O50" s="53">
        <v>0</v>
      </c>
      <c r="P50" s="53">
        <v>15</v>
      </c>
      <c r="Q50" s="53">
        <v>38</v>
      </c>
      <c r="R50" s="53">
        <v>0</v>
      </c>
      <c r="S50" s="53">
        <v>38</v>
      </c>
      <c r="V50" s="44" t="s">
        <v>120</v>
      </c>
      <c r="W50" s="19">
        <f t="shared" si="9"/>
        <v>35</v>
      </c>
      <c r="X50" s="19">
        <f t="shared" si="10"/>
        <v>33</v>
      </c>
      <c r="Y50" s="19">
        <f t="shared" si="11"/>
        <v>28</v>
      </c>
      <c r="Z50" s="19">
        <f t="shared" si="3"/>
        <v>61</v>
      </c>
      <c r="AA50" s="16"/>
      <c r="AB50" s="58" t="s">
        <v>67</v>
      </c>
      <c r="AC50" s="59"/>
      <c r="AD50" s="19">
        <f>SUM(AD45:AD49)</f>
        <v>1762</v>
      </c>
      <c r="AE50" s="19">
        <f>SUM(AE45:AE49)</f>
        <v>2561</v>
      </c>
      <c r="AF50" s="19">
        <f>SUM(AF45:AF49)</f>
        <v>2678</v>
      </c>
      <c r="AG50" s="19">
        <f>SUM(AG45:AG49)</f>
        <v>5239</v>
      </c>
    </row>
    <row r="51" spans="1:33" ht="17.25" customHeight="1" x14ac:dyDescent="0.15">
      <c r="A51" s="53">
        <v>57</v>
      </c>
      <c r="B51" s="53" t="s">
        <v>94</v>
      </c>
      <c r="C51" s="53">
        <v>0</v>
      </c>
      <c r="D51" s="53"/>
      <c r="E51" s="53">
        <v>0</v>
      </c>
      <c r="F51" s="53"/>
      <c r="G51" s="53">
        <v>112</v>
      </c>
      <c r="H51" s="53">
        <v>3</v>
      </c>
      <c r="I51" s="53">
        <v>0</v>
      </c>
      <c r="J51" s="53">
        <v>115</v>
      </c>
      <c r="K51" s="53">
        <v>111</v>
      </c>
      <c r="L51" s="53">
        <v>2</v>
      </c>
      <c r="M51" s="53">
        <v>113</v>
      </c>
      <c r="N51" s="53">
        <v>141</v>
      </c>
      <c r="O51" s="53">
        <v>1</v>
      </c>
      <c r="P51" s="53">
        <v>142</v>
      </c>
      <c r="Q51" s="53">
        <v>252</v>
      </c>
      <c r="R51" s="53">
        <v>3</v>
      </c>
      <c r="S51" s="53">
        <v>255</v>
      </c>
      <c r="V51" s="44" t="s">
        <v>121</v>
      </c>
      <c r="W51" s="19">
        <f t="shared" si="9"/>
        <v>17</v>
      </c>
      <c r="X51" s="19">
        <f t="shared" si="10"/>
        <v>17</v>
      </c>
      <c r="Y51" s="19">
        <f t="shared" si="11"/>
        <v>19</v>
      </c>
      <c r="Z51" s="19">
        <f t="shared" si="3"/>
        <v>36</v>
      </c>
      <c r="AA51" s="16"/>
      <c r="AB51" s="25"/>
      <c r="AC51" s="41"/>
    </row>
    <row r="52" spans="1:33" ht="17.25" customHeight="1" x14ac:dyDescent="0.15">
      <c r="A52" s="53">
        <v>58</v>
      </c>
      <c r="B52" s="53" t="s">
        <v>96</v>
      </c>
      <c r="C52" s="53">
        <v>0</v>
      </c>
      <c r="D52" s="53"/>
      <c r="E52" s="53">
        <v>0</v>
      </c>
      <c r="F52" s="53"/>
      <c r="G52" s="53">
        <v>145</v>
      </c>
      <c r="H52" s="53">
        <v>10</v>
      </c>
      <c r="I52" s="53">
        <v>1</v>
      </c>
      <c r="J52" s="53">
        <v>156</v>
      </c>
      <c r="K52" s="53">
        <v>144</v>
      </c>
      <c r="L52" s="53">
        <v>1</v>
      </c>
      <c r="M52" s="53">
        <v>145</v>
      </c>
      <c r="N52" s="53">
        <v>151</v>
      </c>
      <c r="O52" s="53">
        <v>10</v>
      </c>
      <c r="P52" s="53">
        <v>161</v>
      </c>
      <c r="Q52" s="53">
        <v>295</v>
      </c>
      <c r="R52" s="53">
        <v>11</v>
      </c>
      <c r="S52" s="53">
        <v>306</v>
      </c>
      <c r="V52" s="44" t="s">
        <v>122</v>
      </c>
      <c r="W52" s="19">
        <f t="shared" si="9"/>
        <v>55</v>
      </c>
      <c r="X52" s="19">
        <f t="shared" si="10"/>
        <v>58</v>
      </c>
      <c r="Y52" s="19">
        <f t="shared" si="11"/>
        <v>60</v>
      </c>
      <c r="Z52" s="19">
        <f t="shared" si="3"/>
        <v>118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53">
        <v>59</v>
      </c>
      <c r="B53" s="53" t="s">
        <v>98</v>
      </c>
      <c r="C53" s="53">
        <v>0</v>
      </c>
      <c r="D53" s="53"/>
      <c r="E53" s="53">
        <v>0</v>
      </c>
      <c r="F53" s="53"/>
      <c r="G53" s="53">
        <v>37</v>
      </c>
      <c r="H53" s="53">
        <v>0</v>
      </c>
      <c r="I53" s="53">
        <v>2</v>
      </c>
      <c r="J53" s="53">
        <v>39</v>
      </c>
      <c r="K53" s="53">
        <v>38</v>
      </c>
      <c r="L53" s="53">
        <v>0</v>
      </c>
      <c r="M53" s="53">
        <v>38</v>
      </c>
      <c r="N53" s="53">
        <v>34</v>
      </c>
      <c r="O53" s="53">
        <v>2</v>
      </c>
      <c r="P53" s="53">
        <v>36</v>
      </c>
      <c r="Q53" s="53">
        <v>72</v>
      </c>
      <c r="R53" s="53">
        <v>2</v>
      </c>
      <c r="S53" s="53">
        <v>74</v>
      </c>
      <c r="AB53" s="25"/>
      <c r="AC53" s="25"/>
      <c r="AD53" s="25"/>
      <c r="AE53" s="25"/>
      <c r="AF53" s="25"/>
      <c r="AG53" s="25"/>
    </row>
    <row r="54" spans="1:33" x14ac:dyDescent="0.15">
      <c r="A54" s="53">
        <v>60</v>
      </c>
      <c r="B54" s="53" t="s">
        <v>100</v>
      </c>
      <c r="C54" s="53">
        <v>0</v>
      </c>
      <c r="D54" s="53"/>
      <c r="E54" s="53">
        <v>0</v>
      </c>
      <c r="F54" s="53"/>
      <c r="G54" s="53">
        <v>33</v>
      </c>
      <c r="H54" s="53">
        <v>4</v>
      </c>
      <c r="I54" s="53">
        <v>0</v>
      </c>
      <c r="J54" s="53">
        <v>37</v>
      </c>
      <c r="K54" s="53">
        <v>29</v>
      </c>
      <c r="L54" s="53">
        <v>4</v>
      </c>
      <c r="M54" s="53">
        <v>33</v>
      </c>
      <c r="N54" s="53">
        <v>35</v>
      </c>
      <c r="O54" s="53">
        <v>0</v>
      </c>
      <c r="P54" s="53">
        <v>35</v>
      </c>
      <c r="Q54" s="53">
        <v>64</v>
      </c>
      <c r="R54" s="53">
        <v>4</v>
      </c>
      <c r="S54" s="53">
        <v>68</v>
      </c>
    </row>
    <row r="55" spans="1:33" ht="14.25" x14ac:dyDescent="0.15">
      <c r="A55" s="53">
        <v>61</v>
      </c>
      <c r="B55" s="53" t="s">
        <v>102</v>
      </c>
      <c r="C55" s="53">
        <v>0</v>
      </c>
      <c r="D55" s="53"/>
      <c r="E55" s="53">
        <v>0</v>
      </c>
      <c r="F55" s="53"/>
      <c r="G55" s="53">
        <v>101</v>
      </c>
      <c r="H55" s="53">
        <v>25</v>
      </c>
      <c r="I55" s="53">
        <v>0</v>
      </c>
      <c r="J55" s="53">
        <v>126</v>
      </c>
      <c r="K55" s="53">
        <v>107</v>
      </c>
      <c r="L55" s="53">
        <v>8</v>
      </c>
      <c r="M55" s="53">
        <v>115</v>
      </c>
      <c r="N55" s="53">
        <v>117</v>
      </c>
      <c r="O55" s="53">
        <v>17</v>
      </c>
      <c r="P55" s="53">
        <v>134</v>
      </c>
      <c r="Q55" s="53">
        <v>224</v>
      </c>
      <c r="R55" s="53">
        <v>25</v>
      </c>
      <c r="S55" s="53">
        <v>249</v>
      </c>
      <c r="V55" s="2"/>
    </row>
    <row r="56" spans="1:33" x14ac:dyDescent="0.15">
      <c r="A56" s="53">
        <v>62</v>
      </c>
      <c r="B56" s="53" t="s">
        <v>104</v>
      </c>
      <c r="C56" s="53">
        <v>0</v>
      </c>
      <c r="D56" s="53"/>
      <c r="E56" s="53">
        <v>0</v>
      </c>
      <c r="F56" s="53"/>
      <c r="G56" s="53">
        <v>46</v>
      </c>
      <c r="H56" s="53">
        <v>0</v>
      </c>
      <c r="I56" s="53">
        <v>0</v>
      </c>
      <c r="J56" s="53">
        <v>46</v>
      </c>
      <c r="K56" s="53">
        <v>45</v>
      </c>
      <c r="L56" s="53">
        <v>0</v>
      </c>
      <c r="M56" s="53">
        <v>45</v>
      </c>
      <c r="N56" s="53">
        <v>52</v>
      </c>
      <c r="O56" s="53">
        <v>0</v>
      </c>
      <c r="P56" s="53">
        <v>52</v>
      </c>
      <c r="Q56" s="53">
        <v>97</v>
      </c>
      <c r="R56" s="53">
        <v>0</v>
      </c>
      <c r="S56" s="53">
        <v>97</v>
      </c>
    </row>
    <row r="57" spans="1:33" x14ac:dyDescent="0.15">
      <c r="A57" s="53">
        <v>63</v>
      </c>
      <c r="B57" s="53" t="s">
        <v>106</v>
      </c>
      <c r="C57" s="53">
        <v>0</v>
      </c>
      <c r="D57" s="53"/>
      <c r="E57" s="53">
        <v>0</v>
      </c>
      <c r="F57" s="53"/>
      <c r="G57" s="53">
        <v>152</v>
      </c>
      <c r="H57" s="53">
        <v>16</v>
      </c>
      <c r="I57" s="53">
        <v>1</v>
      </c>
      <c r="J57" s="53">
        <v>169</v>
      </c>
      <c r="K57" s="53">
        <v>136</v>
      </c>
      <c r="L57" s="53">
        <v>0</v>
      </c>
      <c r="M57" s="53">
        <v>136</v>
      </c>
      <c r="N57" s="53">
        <v>135</v>
      </c>
      <c r="O57" s="53">
        <v>18</v>
      </c>
      <c r="P57" s="53">
        <v>153</v>
      </c>
      <c r="Q57" s="53">
        <v>271</v>
      </c>
      <c r="R57" s="53">
        <v>18</v>
      </c>
      <c r="S57" s="53">
        <v>289</v>
      </c>
    </row>
    <row r="58" spans="1:33" x14ac:dyDescent="0.15">
      <c r="A58" s="53">
        <v>64</v>
      </c>
      <c r="B58" s="53" t="s">
        <v>108</v>
      </c>
      <c r="C58" s="53">
        <v>0</v>
      </c>
      <c r="D58" s="53"/>
      <c r="E58" s="53">
        <v>0</v>
      </c>
      <c r="F58" s="53"/>
      <c r="G58" s="53">
        <v>42</v>
      </c>
      <c r="H58" s="53">
        <v>0</v>
      </c>
      <c r="I58" s="53">
        <v>0</v>
      </c>
      <c r="J58" s="53">
        <v>42</v>
      </c>
      <c r="K58" s="53">
        <v>40</v>
      </c>
      <c r="L58" s="53">
        <v>0</v>
      </c>
      <c r="M58" s="53">
        <v>40</v>
      </c>
      <c r="N58" s="53">
        <v>48</v>
      </c>
      <c r="O58" s="53">
        <v>0</v>
      </c>
      <c r="P58" s="53">
        <v>48</v>
      </c>
      <c r="Q58" s="53">
        <v>88</v>
      </c>
      <c r="R58" s="53">
        <v>0</v>
      </c>
      <c r="S58" s="53">
        <v>88</v>
      </c>
    </row>
    <row r="59" spans="1:33" x14ac:dyDescent="0.15">
      <c r="A59" s="53">
        <v>65</v>
      </c>
      <c r="B59" s="53" t="s">
        <v>110</v>
      </c>
      <c r="C59" s="53">
        <v>0</v>
      </c>
      <c r="D59" s="53"/>
      <c r="E59" s="53">
        <v>0</v>
      </c>
      <c r="F59" s="53"/>
      <c r="G59" s="53">
        <v>103</v>
      </c>
      <c r="H59" s="53">
        <v>0</v>
      </c>
      <c r="I59" s="53">
        <v>1</v>
      </c>
      <c r="J59" s="53">
        <v>104</v>
      </c>
      <c r="K59" s="53">
        <v>83</v>
      </c>
      <c r="L59" s="53">
        <v>1</v>
      </c>
      <c r="M59" s="53">
        <v>84</v>
      </c>
      <c r="N59" s="53">
        <v>101</v>
      </c>
      <c r="O59" s="53">
        <v>0</v>
      </c>
      <c r="P59" s="53">
        <v>101</v>
      </c>
      <c r="Q59" s="53">
        <v>184</v>
      </c>
      <c r="R59" s="53">
        <v>1</v>
      </c>
      <c r="S59" s="53">
        <v>185</v>
      </c>
    </row>
    <row r="60" spans="1:33" x14ac:dyDescent="0.15">
      <c r="A60" s="53">
        <v>66</v>
      </c>
      <c r="B60" s="53" t="s">
        <v>111</v>
      </c>
      <c r="C60" s="53">
        <v>0</v>
      </c>
      <c r="D60" s="53"/>
      <c r="E60" s="53">
        <v>0</v>
      </c>
      <c r="F60" s="53"/>
      <c r="G60" s="53">
        <v>14</v>
      </c>
      <c r="H60" s="53">
        <v>1</v>
      </c>
      <c r="I60" s="53">
        <v>0</v>
      </c>
      <c r="J60" s="53">
        <v>15</v>
      </c>
      <c r="K60" s="53">
        <v>11</v>
      </c>
      <c r="L60" s="53">
        <v>1</v>
      </c>
      <c r="M60" s="53">
        <v>12</v>
      </c>
      <c r="N60" s="53">
        <v>10</v>
      </c>
      <c r="O60" s="53">
        <v>0</v>
      </c>
      <c r="P60" s="53">
        <v>10</v>
      </c>
      <c r="Q60" s="53">
        <v>21</v>
      </c>
      <c r="R60" s="53">
        <v>1</v>
      </c>
      <c r="S60" s="53">
        <v>22</v>
      </c>
    </row>
    <row r="61" spans="1:33" x14ac:dyDescent="0.15">
      <c r="A61" s="53">
        <v>67</v>
      </c>
      <c r="B61" s="53" t="s">
        <v>113</v>
      </c>
      <c r="C61" s="53">
        <v>0</v>
      </c>
      <c r="D61" s="53"/>
      <c r="E61" s="53">
        <v>0</v>
      </c>
      <c r="F61" s="53"/>
      <c r="G61" s="53">
        <v>112</v>
      </c>
      <c r="H61" s="53">
        <v>1</v>
      </c>
      <c r="I61" s="53">
        <v>1</v>
      </c>
      <c r="J61" s="53">
        <v>114</v>
      </c>
      <c r="K61" s="53">
        <v>124</v>
      </c>
      <c r="L61" s="53">
        <v>2</v>
      </c>
      <c r="M61" s="53">
        <v>126</v>
      </c>
      <c r="N61" s="53">
        <v>138</v>
      </c>
      <c r="O61" s="53">
        <v>0</v>
      </c>
      <c r="P61" s="53">
        <v>138</v>
      </c>
      <c r="Q61" s="53">
        <v>262</v>
      </c>
      <c r="R61" s="53">
        <v>2</v>
      </c>
      <c r="S61" s="53">
        <v>264</v>
      </c>
    </row>
    <row r="62" spans="1:33" x14ac:dyDescent="0.15">
      <c r="A62" s="53">
        <v>68</v>
      </c>
      <c r="B62" s="53" t="s">
        <v>123</v>
      </c>
      <c r="C62" s="53">
        <v>0</v>
      </c>
      <c r="D62" s="53"/>
      <c r="E62" s="53">
        <v>0</v>
      </c>
      <c r="F62" s="53"/>
      <c r="G62" s="53">
        <v>59</v>
      </c>
      <c r="H62" s="53">
        <v>2</v>
      </c>
      <c r="I62" s="53">
        <v>1</v>
      </c>
      <c r="J62" s="53">
        <v>62</v>
      </c>
      <c r="K62" s="53">
        <v>57</v>
      </c>
      <c r="L62" s="53">
        <v>0</v>
      </c>
      <c r="M62" s="53">
        <v>57</v>
      </c>
      <c r="N62" s="53">
        <v>64</v>
      </c>
      <c r="O62" s="53">
        <v>3</v>
      </c>
      <c r="P62" s="53">
        <v>67</v>
      </c>
      <c r="Q62" s="53">
        <v>121</v>
      </c>
      <c r="R62" s="53">
        <v>3</v>
      </c>
      <c r="S62" s="53">
        <v>124</v>
      </c>
    </row>
    <row r="63" spans="1:33" x14ac:dyDescent="0.15">
      <c r="A63" s="53">
        <v>69</v>
      </c>
      <c r="B63" s="53" t="s">
        <v>117</v>
      </c>
      <c r="C63" s="53">
        <v>0</v>
      </c>
      <c r="D63" s="53"/>
      <c r="E63" s="53">
        <v>0</v>
      </c>
      <c r="F63" s="53"/>
      <c r="G63" s="53">
        <v>369</v>
      </c>
      <c r="H63" s="53">
        <v>4</v>
      </c>
      <c r="I63" s="53">
        <v>3</v>
      </c>
      <c r="J63" s="53">
        <v>376</v>
      </c>
      <c r="K63" s="53">
        <v>388</v>
      </c>
      <c r="L63" s="53">
        <v>7</v>
      </c>
      <c r="M63" s="53">
        <v>395</v>
      </c>
      <c r="N63" s="53">
        <v>376</v>
      </c>
      <c r="O63" s="53">
        <v>0</v>
      </c>
      <c r="P63" s="53">
        <v>376</v>
      </c>
      <c r="Q63" s="53">
        <v>764</v>
      </c>
      <c r="R63" s="53">
        <v>7</v>
      </c>
      <c r="S63" s="53">
        <v>771</v>
      </c>
    </row>
    <row r="64" spans="1:33" x14ac:dyDescent="0.15">
      <c r="A64" s="53">
        <v>70</v>
      </c>
      <c r="B64" s="53" t="s">
        <v>119</v>
      </c>
      <c r="C64" s="53">
        <v>0</v>
      </c>
      <c r="D64" s="53"/>
      <c r="E64" s="53">
        <v>0</v>
      </c>
      <c r="F64" s="53"/>
      <c r="G64" s="53">
        <v>18</v>
      </c>
      <c r="H64" s="53">
        <v>0</v>
      </c>
      <c r="I64" s="53">
        <v>0</v>
      </c>
      <c r="J64" s="53">
        <v>18</v>
      </c>
      <c r="K64" s="53">
        <v>14</v>
      </c>
      <c r="L64" s="53">
        <v>0</v>
      </c>
      <c r="M64" s="53">
        <v>14</v>
      </c>
      <c r="N64" s="53">
        <v>15</v>
      </c>
      <c r="O64" s="53">
        <v>0</v>
      </c>
      <c r="P64" s="53">
        <v>15</v>
      </c>
      <c r="Q64" s="53">
        <v>29</v>
      </c>
      <c r="R64" s="53">
        <v>0</v>
      </c>
      <c r="S64" s="53">
        <v>29</v>
      </c>
    </row>
    <row r="65" spans="1:19" s="10" customFormat="1" x14ac:dyDescent="0.15">
      <c r="A65" s="53">
        <v>71</v>
      </c>
      <c r="B65" s="53" t="s">
        <v>120</v>
      </c>
      <c r="C65" s="53">
        <v>0</v>
      </c>
      <c r="D65" s="53"/>
      <c r="E65" s="53">
        <v>0</v>
      </c>
      <c r="F65" s="53"/>
      <c r="G65" s="53">
        <v>35</v>
      </c>
      <c r="H65" s="53">
        <v>0</v>
      </c>
      <c r="I65" s="53">
        <v>0</v>
      </c>
      <c r="J65" s="53">
        <v>35</v>
      </c>
      <c r="K65" s="53">
        <v>33</v>
      </c>
      <c r="L65" s="53">
        <v>0</v>
      </c>
      <c r="M65" s="53">
        <v>33</v>
      </c>
      <c r="N65" s="53">
        <v>28</v>
      </c>
      <c r="O65" s="53">
        <v>0</v>
      </c>
      <c r="P65" s="53">
        <v>28</v>
      </c>
      <c r="Q65" s="53">
        <v>61</v>
      </c>
      <c r="R65" s="53">
        <v>0</v>
      </c>
      <c r="S65" s="53">
        <v>61</v>
      </c>
    </row>
    <row r="66" spans="1:19" s="10" customFormat="1" x14ac:dyDescent="0.15">
      <c r="A66" s="53">
        <v>72</v>
      </c>
      <c r="B66" s="53" t="s">
        <v>121</v>
      </c>
      <c r="C66" s="53">
        <v>0</v>
      </c>
      <c r="D66" s="53"/>
      <c r="E66" s="53">
        <v>0</v>
      </c>
      <c r="F66" s="53"/>
      <c r="G66" s="53">
        <v>17</v>
      </c>
      <c r="H66" s="53">
        <v>0</v>
      </c>
      <c r="I66" s="53">
        <v>0</v>
      </c>
      <c r="J66" s="53">
        <v>17</v>
      </c>
      <c r="K66" s="53">
        <v>17</v>
      </c>
      <c r="L66" s="53">
        <v>0</v>
      </c>
      <c r="M66" s="53">
        <v>17</v>
      </c>
      <c r="N66" s="53">
        <v>19</v>
      </c>
      <c r="O66" s="53">
        <v>0</v>
      </c>
      <c r="P66" s="53">
        <v>19</v>
      </c>
      <c r="Q66" s="53">
        <v>36</v>
      </c>
      <c r="R66" s="53">
        <v>0</v>
      </c>
      <c r="S66" s="53">
        <v>36</v>
      </c>
    </row>
    <row r="67" spans="1:19" s="10" customFormat="1" x14ac:dyDescent="0.15">
      <c r="A67" s="53">
        <v>73</v>
      </c>
      <c r="B67" s="53" t="s">
        <v>122</v>
      </c>
      <c r="C67" s="53">
        <v>0</v>
      </c>
      <c r="D67" s="53"/>
      <c r="E67" s="53">
        <v>0</v>
      </c>
      <c r="F67" s="53"/>
      <c r="G67" s="53">
        <v>55</v>
      </c>
      <c r="H67" s="53">
        <v>0</v>
      </c>
      <c r="I67" s="53">
        <v>0</v>
      </c>
      <c r="J67" s="53">
        <v>55</v>
      </c>
      <c r="K67" s="53">
        <v>58</v>
      </c>
      <c r="L67" s="53">
        <v>0</v>
      </c>
      <c r="M67" s="53">
        <v>58</v>
      </c>
      <c r="N67" s="53">
        <v>60</v>
      </c>
      <c r="O67" s="53">
        <v>0</v>
      </c>
      <c r="P67" s="53">
        <v>60</v>
      </c>
      <c r="Q67" s="53">
        <v>118</v>
      </c>
      <c r="R67" s="53">
        <v>0</v>
      </c>
      <c r="S67" s="53">
        <v>118</v>
      </c>
    </row>
    <row r="68" spans="1:19" s="10" customFormat="1" x14ac:dyDescent="0.15">
      <c r="A68" s="53">
        <v>99</v>
      </c>
      <c r="B68" s="53" t="s">
        <v>124</v>
      </c>
      <c r="C68" s="53">
        <v>0</v>
      </c>
      <c r="D68" s="53"/>
      <c r="E68" s="53">
        <v>0</v>
      </c>
      <c r="F68" s="53"/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7:AC7"/>
    <mergeCell ref="AB8:AB11"/>
    <mergeCell ref="AB13:AC13"/>
    <mergeCell ref="V1:AC1"/>
    <mergeCell ref="AB3:AC3"/>
    <mergeCell ref="AB4:AC4"/>
    <mergeCell ref="AB5:AC5"/>
    <mergeCell ref="AB6:AC6"/>
  </mergeCells>
  <phoneticPr fontId="3"/>
  <pageMargins left="0.7" right="0.7" top="0.75" bottom="0.75" header="0.3" footer="0.3"/>
  <pageSetup paperSize="9"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49165-B76E-4844-9134-543AB120B9E6}">
  <sheetPr>
    <pageSetUpPr fitToPage="1"/>
  </sheetPr>
  <dimension ref="A1:AN68"/>
  <sheetViews>
    <sheetView view="pageBreakPreview" topLeftCell="W1" zoomScale="85" zoomScaleNormal="55" zoomScaleSheetLayoutView="85" workbookViewId="0">
      <selection activeCell="AC14" sqref="AC14"/>
    </sheetView>
  </sheetViews>
  <sheetFormatPr defaultRowHeight="13.5" x14ac:dyDescent="0.15"/>
  <cols>
    <col min="1" max="11" width="9" style="1" hidden="1" customWidth="1"/>
    <col min="12" max="12" width="7.875" style="1" hidden="1" customWidth="1"/>
    <col min="13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  <c r="N1" s="53" t="s">
        <v>13</v>
      </c>
      <c r="O1" s="53" t="s">
        <v>14</v>
      </c>
      <c r="P1" s="53" t="s">
        <v>15</v>
      </c>
      <c r="Q1" s="53" t="s">
        <v>16</v>
      </c>
      <c r="R1" s="53" t="s">
        <v>17</v>
      </c>
      <c r="S1" s="53" t="s">
        <v>18</v>
      </c>
      <c r="V1" s="69" t="s">
        <v>138</v>
      </c>
      <c r="W1" s="70"/>
      <c r="X1" s="70"/>
      <c r="Y1" s="70"/>
      <c r="Z1" s="70"/>
      <c r="AA1" s="70"/>
      <c r="AB1" s="70"/>
      <c r="AC1" s="70"/>
    </row>
    <row r="2" spans="1:40" ht="17.25" customHeight="1" thickBot="1" x14ac:dyDescent="0.2">
      <c r="A2" s="53">
        <v>1</v>
      </c>
      <c r="B2" s="53" t="s">
        <v>19</v>
      </c>
      <c r="C2" s="53">
        <v>0</v>
      </c>
      <c r="D2" s="53"/>
      <c r="E2" s="53">
        <v>0</v>
      </c>
      <c r="F2" s="53"/>
      <c r="G2" s="53">
        <v>128</v>
      </c>
      <c r="H2" s="53">
        <v>3</v>
      </c>
      <c r="I2" s="53">
        <v>0</v>
      </c>
      <c r="J2" s="53">
        <v>131</v>
      </c>
      <c r="K2" s="53">
        <v>143</v>
      </c>
      <c r="L2" s="53">
        <v>4</v>
      </c>
      <c r="M2" s="53">
        <v>147</v>
      </c>
      <c r="N2" s="53">
        <v>166</v>
      </c>
      <c r="O2" s="53">
        <v>1</v>
      </c>
      <c r="P2" s="53">
        <v>167</v>
      </c>
      <c r="Q2" s="53">
        <v>309</v>
      </c>
      <c r="R2" s="53">
        <v>5</v>
      </c>
      <c r="S2" s="53">
        <v>314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53">
        <v>2</v>
      </c>
      <c r="B3" s="53" t="s">
        <v>20</v>
      </c>
      <c r="C3" s="53">
        <v>0</v>
      </c>
      <c r="D3" s="53"/>
      <c r="E3" s="53">
        <v>0</v>
      </c>
      <c r="F3" s="53"/>
      <c r="G3" s="53">
        <v>27</v>
      </c>
      <c r="H3" s="53">
        <v>0</v>
      </c>
      <c r="I3" s="53">
        <v>0</v>
      </c>
      <c r="J3" s="53">
        <v>27</v>
      </c>
      <c r="K3" s="53">
        <v>33</v>
      </c>
      <c r="L3" s="53">
        <v>0</v>
      </c>
      <c r="M3" s="53">
        <v>33</v>
      </c>
      <c r="N3" s="53">
        <v>42</v>
      </c>
      <c r="O3" s="53">
        <v>0</v>
      </c>
      <c r="P3" s="53">
        <v>42</v>
      </c>
      <c r="Q3" s="53">
        <v>75</v>
      </c>
      <c r="R3" s="53">
        <v>0</v>
      </c>
      <c r="S3" s="53">
        <v>75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71" t="s">
        <v>26</v>
      </c>
      <c r="AC3" s="7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53">
        <v>3</v>
      </c>
      <c r="B4" s="53" t="s">
        <v>28</v>
      </c>
      <c r="C4" s="53">
        <v>0</v>
      </c>
      <c r="D4" s="53"/>
      <c r="E4" s="53">
        <v>0</v>
      </c>
      <c r="F4" s="53"/>
      <c r="G4" s="53">
        <v>22</v>
      </c>
      <c r="H4" s="53">
        <v>0</v>
      </c>
      <c r="I4" s="53">
        <v>1</v>
      </c>
      <c r="J4" s="53">
        <v>23</v>
      </c>
      <c r="K4" s="53">
        <v>24</v>
      </c>
      <c r="L4" s="53">
        <v>0</v>
      </c>
      <c r="M4" s="53">
        <v>24</v>
      </c>
      <c r="N4" s="53">
        <v>21</v>
      </c>
      <c r="O4" s="53">
        <v>1</v>
      </c>
      <c r="P4" s="53">
        <v>22</v>
      </c>
      <c r="Q4" s="53">
        <v>45</v>
      </c>
      <c r="R4" s="53">
        <v>1</v>
      </c>
      <c r="S4" s="53">
        <v>46</v>
      </c>
      <c r="V4" s="44" t="s">
        <v>19</v>
      </c>
      <c r="W4" s="19">
        <f t="shared" ref="W4:W21" si="0">VLOOKUP($A2,$A$2:$S$67,10,FALSE)</f>
        <v>131</v>
      </c>
      <c r="X4" s="19">
        <f t="shared" ref="X4:X21" si="1">VLOOKUP($A2,$A$2:$S$67,13,FALSE)</f>
        <v>147</v>
      </c>
      <c r="Y4" s="19">
        <f t="shared" ref="Y4:Y21" si="2">VLOOKUP($A2,$A$2:$S$67,16,FALSE)</f>
        <v>167</v>
      </c>
      <c r="Z4" s="19">
        <f t="shared" ref="Z4:Z52" si="3">Y4+X4</f>
        <v>314</v>
      </c>
      <c r="AA4" s="16"/>
      <c r="AB4" s="73" t="s">
        <v>29</v>
      </c>
      <c r="AC4" s="61"/>
      <c r="AD4" s="4" t="s">
        <v>41</v>
      </c>
      <c r="AE4" s="19">
        <f>SUM(K2:K67)</f>
        <v>14022</v>
      </c>
      <c r="AF4" s="19">
        <f>SUM(N2:N67)</f>
        <v>15329</v>
      </c>
      <c r="AG4" s="20">
        <f>AE4+AF4</f>
        <v>29351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53">
        <v>4</v>
      </c>
      <c r="B5" s="53" t="s">
        <v>30</v>
      </c>
      <c r="C5" s="53">
        <v>0</v>
      </c>
      <c r="D5" s="53"/>
      <c r="E5" s="53">
        <v>0</v>
      </c>
      <c r="F5" s="53"/>
      <c r="G5" s="53">
        <v>59</v>
      </c>
      <c r="H5" s="53">
        <v>0</v>
      </c>
      <c r="I5" s="53">
        <v>1</v>
      </c>
      <c r="J5" s="53">
        <v>60</v>
      </c>
      <c r="K5" s="53">
        <v>50</v>
      </c>
      <c r="L5" s="53">
        <v>0</v>
      </c>
      <c r="M5" s="53">
        <v>50</v>
      </c>
      <c r="N5" s="53">
        <v>64</v>
      </c>
      <c r="O5" s="53">
        <v>1</v>
      </c>
      <c r="P5" s="53">
        <v>65</v>
      </c>
      <c r="Q5" s="53">
        <v>114</v>
      </c>
      <c r="R5" s="53">
        <v>1</v>
      </c>
      <c r="S5" s="53">
        <v>115</v>
      </c>
      <c r="V5" s="44" t="s">
        <v>20</v>
      </c>
      <c r="W5" s="19">
        <f t="shared" si="0"/>
        <v>27</v>
      </c>
      <c r="X5" s="19">
        <f t="shared" si="1"/>
        <v>33</v>
      </c>
      <c r="Y5" s="19">
        <f t="shared" si="2"/>
        <v>42</v>
      </c>
      <c r="Z5" s="19">
        <f t="shared" si="3"/>
        <v>75</v>
      </c>
      <c r="AA5" s="16"/>
      <c r="AB5" s="73" t="s">
        <v>31</v>
      </c>
      <c r="AC5" s="61"/>
      <c r="AD5" s="4" t="s">
        <v>41</v>
      </c>
      <c r="AE5" s="19">
        <f>SUM(L2:L67)</f>
        <v>94</v>
      </c>
      <c r="AF5" s="19">
        <f>SUM(O2:O67)</f>
        <v>125</v>
      </c>
      <c r="AG5" s="20">
        <f>AE5+AF5</f>
        <v>219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53">
        <v>5</v>
      </c>
      <c r="B6" s="53" t="s">
        <v>32</v>
      </c>
      <c r="C6" s="53">
        <v>0</v>
      </c>
      <c r="D6" s="53"/>
      <c r="E6" s="53">
        <v>0</v>
      </c>
      <c r="F6" s="53"/>
      <c r="G6" s="53">
        <v>37</v>
      </c>
      <c r="H6" s="53">
        <v>0</v>
      </c>
      <c r="I6" s="53">
        <v>0</v>
      </c>
      <c r="J6" s="53">
        <v>37</v>
      </c>
      <c r="K6" s="53">
        <v>33</v>
      </c>
      <c r="L6" s="53">
        <v>0</v>
      </c>
      <c r="M6" s="53">
        <v>33</v>
      </c>
      <c r="N6" s="53">
        <v>36</v>
      </c>
      <c r="O6" s="53">
        <v>0</v>
      </c>
      <c r="P6" s="53">
        <v>36</v>
      </c>
      <c r="Q6" s="53">
        <v>69</v>
      </c>
      <c r="R6" s="53">
        <v>0</v>
      </c>
      <c r="S6" s="53">
        <v>69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74" t="s">
        <v>33</v>
      </c>
      <c r="AC6" s="75"/>
      <c r="AD6" s="21">
        <f>SUM(J2:J67)</f>
        <v>12571</v>
      </c>
      <c r="AE6" s="21">
        <f>SUM(AE4:AE5)</f>
        <v>14116</v>
      </c>
      <c r="AF6" s="19">
        <f>SUM(AF4:AF5)</f>
        <v>15454</v>
      </c>
      <c r="AG6" s="22">
        <f>SUM(AG4:AG5)</f>
        <v>29570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53">
        <v>6</v>
      </c>
      <c r="B7" s="53" t="s">
        <v>34</v>
      </c>
      <c r="C7" s="53">
        <v>0</v>
      </c>
      <c r="D7" s="53"/>
      <c r="E7" s="53">
        <v>0</v>
      </c>
      <c r="F7" s="53"/>
      <c r="G7" s="53">
        <v>66</v>
      </c>
      <c r="H7" s="53">
        <v>0</v>
      </c>
      <c r="I7" s="53">
        <v>0</v>
      </c>
      <c r="J7" s="53">
        <v>66</v>
      </c>
      <c r="K7" s="53">
        <v>71</v>
      </c>
      <c r="L7" s="53">
        <v>0</v>
      </c>
      <c r="M7" s="53">
        <v>71</v>
      </c>
      <c r="N7" s="53">
        <v>79</v>
      </c>
      <c r="O7" s="53">
        <v>0</v>
      </c>
      <c r="P7" s="53">
        <v>79</v>
      </c>
      <c r="Q7" s="53">
        <v>150</v>
      </c>
      <c r="R7" s="53">
        <v>0</v>
      </c>
      <c r="S7" s="53">
        <v>150</v>
      </c>
      <c r="V7" s="44" t="s">
        <v>30</v>
      </c>
      <c r="W7" s="19">
        <f t="shared" si="0"/>
        <v>60</v>
      </c>
      <c r="X7" s="19">
        <f t="shared" si="1"/>
        <v>50</v>
      </c>
      <c r="Y7" s="19">
        <f t="shared" si="2"/>
        <v>65</v>
      </c>
      <c r="Z7" s="19">
        <f t="shared" si="3"/>
        <v>115</v>
      </c>
      <c r="AA7" s="16"/>
      <c r="AB7" s="64" t="s">
        <v>35</v>
      </c>
      <c r="AC7" s="65"/>
      <c r="AD7" s="23">
        <f>AD8-AD10-AD11</f>
        <v>5</v>
      </c>
      <c r="AE7" s="23">
        <f>AE8+AE9-AE10-AE11</f>
        <v>-9</v>
      </c>
      <c r="AF7" s="23">
        <f>AF8+AF9-AF10-AF11</f>
        <v>0</v>
      </c>
      <c r="AG7" s="23">
        <f>AG8+AG9-AG10-AG11</f>
        <v>-9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53">
        <v>7</v>
      </c>
      <c r="B8" s="53" t="s">
        <v>36</v>
      </c>
      <c r="C8" s="53">
        <v>0</v>
      </c>
      <c r="D8" s="53"/>
      <c r="E8" s="53">
        <v>0</v>
      </c>
      <c r="F8" s="53"/>
      <c r="G8" s="53">
        <v>37</v>
      </c>
      <c r="H8" s="53">
        <v>0</v>
      </c>
      <c r="I8" s="53">
        <v>0</v>
      </c>
      <c r="J8" s="53">
        <v>37</v>
      </c>
      <c r="K8" s="53">
        <v>36</v>
      </c>
      <c r="L8" s="53">
        <v>0</v>
      </c>
      <c r="M8" s="53">
        <v>36</v>
      </c>
      <c r="N8" s="53">
        <v>38</v>
      </c>
      <c r="O8" s="53">
        <v>0</v>
      </c>
      <c r="P8" s="53">
        <v>38</v>
      </c>
      <c r="Q8" s="53">
        <v>74</v>
      </c>
      <c r="R8" s="53">
        <v>0</v>
      </c>
      <c r="S8" s="53">
        <v>74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36</v>
      </c>
      <c r="Z8" s="19">
        <f t="shared" si="3"/>
        <v>69</v>
      </c>
      <c r="AA8" s="16"/>
      <c r="AB8" s="66" t="s">
        <v>37</v>
      </c>
      <c r="AC8" s="8" t="s">
        <v>38</v>
      </c>
      <c r="AD8" s="5">
        <f>37+7</f>
        <v>44</v>
      </c>
      <c r="AE8" s="5">
        <v>30</v>
      </c>
      <c r="AF8" s="5">
        <v>38</v>
      </c>
      <c r="AG8" s="5">
        <f t="shared" ref="AG8:AG11" si="4">SUM(AE8:AF8)</f>
        <v>68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53">
        <v>8</v>
      </c>
      <c r="B9" s="53" t="s">
        <v>39</v>
      </c>
      <c r="C9" s="53">
        <v>0</v>
      </c>
      <c r="D9" s="53"/>
      <c r="E9" s="53">
        <v>0</v>
      </c>
      <c r="F9" s="53"/>
      <c r="G9" s="53">
        <v>47</v>
      </c>
      <c r="H9" s="53">
        <v>1</v>
      </c>
      <c r="I9" s="53">
        <v>1</v>
      </c>
      <c r="J9" s="53">
        <v>49</v>
      </c>
      <c r="K9" s="53">
        <v>48</v>
      </c>
      <c r="L9" s="53">
        <v>1</v>
      </c>
      <c r="M9" s="53">
        <v>49</v>
      </c>
      <c r="N9" s="53">
        <v>44</v>
      </c>
      <c r="O9" s="53">
        <v>1</v>
      </c>
      <c r="P9" s="53">
        <v>45</v>
      </c>
      <c r="Q9" s="53">
        <v>92</v>
      </c>
      <c r="R9" s="53">
        <v>2</v>
      </c>
      <c r="S9" s="53">
        <v>94</v>
      </c>
      <c r="V9" s="44" t="s">
        <v>34</v>
      </c>
      <c r="W9" s="19">
        <f t="shared" si="0"/>
        <v>66</v>
      </c>
      <c r="X9" s="19">
        <f t="shared" si="1"/>
        <v>71</v>
      </c>
      <c r="Y9" s="19">
        <f t="shared" si="2"/>
        <v>79</v>
      </c>
      <c r="Z9" s="19">
        <f t="shared" si="3"/>
        <v>150</v>
      </c>
      <c r="AA9" s="16"/>
      <c r="AB9" s="67"/>
      <c r="AC9" s="6" t="s">
        <v>40</v>
      </c>
      <c r="AD9" s="6" t="s">
        <v>41</v>
      </c>
      <c r="AE9" s="7">
        <v>4</v>
      </c>
      <c r="AF9" s="7">
        <v>2</v>
      </c>
      <c r="AG9" s="7">
        <f t="shared" si="4"/>
        <v>6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53">
        <v>9</v>
      </c>
      <c r="B10" s="53" t="s">
        <v>42</v>
      </c>
      <c r="C10" s="53">
        <v>0</v>
      </c>
      <c r="D10" s="53"/>
      <c r="E10" s="53">
        <v>0</v>
      </c>
      <c r="F10" s="53"/>
      <c r="G10" s="53">
        <v>120</v>
      </c>
      <c r="H10" s="53">
        <v>0</v>
      </c>
      <c r="I10" s="53">
        <v>1</v>
      </c>
      <c r="J10" s="53">
        <v>121</v>
      </c>
      <c r="K10" s="53">
        <v>126</v>
      </c>
      <c r="L10" s="53">
        <v>0</v>
      </c>
      <c r="M10" s="53">
        <v>126</v>
      </c>
      <c r="N10" s="53">
        <v>137</v>
      </c>
      <c r="O10" s="53">
        <v>1</v>
      </c>
      <c r="P10" s="53">
        <v>138</v>
      </c>
      <c r="Q10" s="53">
        <v>263</v>
      </c>
      <c r="R10" s="53">
        <v>1</v>
      </c>
      <c r="S10" s="53">
        <v>264</v>
      </c>
      <c r="V10" s="44" t="s">
        <v>36</v>
      </c>
      <c r="W10" s="19">
        <f t="shared" si="0"/>
        <v>37</v>
      </c>
      <c r="X10" s="19">
        <f t="shared" si="1"/>
        <v>36</v>
      </c>
      <c r="Y10" s="19">
        <f t="shared" si="2"/>
        <v>38</v>
      </c>
      <c r="Z10" s="19">
        <f t="shared" si="3"/>
        <v>74</v>
      </c>
      <c r="AA10" s="16"/>
      <c r="AB10" s="67"/>
      <c r="AC10" s="8" t="s">
        <v>43</v>
      </c>
      <c r="AD10" s="5">
        <v>23</v>
      </c>
      <c r="AE10" s="5">
        <v>29</v>
      </c>
      <c r="AF10" s="5">
        <v>21</v>
      </c>
      <c r="AG10" s="5">
        <f>SUM(AE10:AF10)</f>
        <v>50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53">
        <v>10</v>
      </c>
      <c r="B11" s="53" t="s">
        <v>44</v>
      </c>
      <c r="C11" s="53">
        <v>0</v>
      </c>
      <c r="D11" s="53"/>
      <c r="E11" s="53">
        <v>0</v>
      </c>
      <c r="F11" s="53"/>
      <c r="G11" s="53">
        <v>96</v>
      </c>
      <c r="H11" s="53">
        <v>3</v>
      </c>
      <c r="I11" s="53">
        <v>0</v>
      </c>
      <c r="J11" s="53">
        <v>99</v>
      </c>
      <c r="K11" s="53">
        <v>88</v>
      </c>
      <c r="L11" s="53">
        <v>2</v>
      </c>
      <c r="M11" s="53">
        <v>90</v>
      </c>
      <c r="N11" s="53">
        <v>94</v>
      </c>
      <c r="O11" s="53">
        <v>1</v>
      </c>
      <c r="P11" s="53">
        <v>95</v>
      </c>
      <c r="Q11" s="53">
        <v>182</v>
      </c>
      <c r="R11" s="53">
        <v>3</v>
      </c>
      <c r="S11" s="53">
        <v>185</v>
      </c>
      <c r="V11" s="44" t="s">
        <v>39</v>
      </c>
      <c r="W11" s="19">
        <f t="shared" si="0"/>
        <v>49</v>
      </c>
      <c r="X11" s="19">
        <f t="shared" si="1"/>
        <v>49</v>
      </c>
      <c r="Y11" s="19">
        <f t="shared" si="2"/>
        <v>45</v>
      </c>
      <c r="Z11" s="19">
        <f t="shared" si="3"/>
        <v>94</v>
      </c>
      <c r="AA11" s="16"/>
      <c r="AB11" s="68"/>
      <c r="AC11" s="9" t="s">
        <v>45</v>
      </c>
      <c r="AD11" s="3">
        <v>16</v>
      </c>
      <c r="AE11" s="3">
        <v>14</v>
      </c>
      <c r="AF11" s="3">
        <v>19</v>
      </c>
      <c r="AG11" s="5">
        <f t="shared" si="4"/>
        <v>33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53">
        <v>11</v>
      </c>
      <c r="B12" s="53" t="s">
        <v>46</v>
      </c>
      <c r="C12" s="53">
        <v>0</v>
      </c>
      <c r="D12" s="53"/>
      <c r="E12" s="53">
        <v>0</v>
      </c>
      <c r="F12" s="53"/>
      <c r="G12" s="53">
        <v>50</v>
      </c>
      <c r="H12" s="53">
        <v>0</v>
      </c>
      <c r="I12" s="53">
        <v>0</v>
      </c>
      <c r="J12" s="53">
        <v>50</v>
      </c>
      <c r="K12" s="53">
        <v>56</v>
      </c>
      <c r="L12" s="53">
        <v>0</v>
      </c>
      <c r="M12" s="53">
        <v>56</v>
      </c>
      <c r="N12" s="53">
        <v>60</v>
      </c>
      <c r="O12" s="53">
        <v>0</v>
      </c>
      <c r="P12" s="53">
        <v>60</v>
      </c>
      <c r="Q12" s="53">
        <v>116</v>
      </c>
      <c r="R12" s="53">
        <v>0</v>
      </c>
      <c r="S12" s="53">
        <v>116</v>
      </c>
      <c r="V12" s="44" t="s">
        <v>42</v>
      </c>
      <c r="W12" s="19">
        <f t="shared" si="0"/>
        <v>121</v>
      </c>
      <c r="X12" s="19">
        <f t="shared" si="1"/>
        <v>126</v>
      </c>
      <c r="Y12" s="19">
        <f t="shared" si="2"/>
        <v>138</v>
      </c>
      <c r="Z12" s="19">
        <f t="shared" si="3"/>
        <v>264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53">
        <v>12</v>
      </c>
      <c r="B13" s="53" t="s">
        <v>47</v>
      </c>
      <c r="C13" s="53">
        <v>0</v>
      </c>
      <c r="D13" s="53"/>
      <c r="E13" s="53">
        <v>0</v>
      </c>
      <c r="F13" s="53"/>
      <c r="G13" s="53">
        <v>108</v>
      </c>
      <c r="H13" s="53">
        <v>1</v>
      </c>
      <c r="I13" s="53">
        <v>1</v>
      </c>
      <c r="J13" s="53">
        <v>110</v>
      </c>
      <c r="K13" s="53">
        <v>117</v>
      </c>
      <c r="L13" s="53">
        <v>2</v>
      </c>
      <c r="M13" s="53">
        <v>119</v>
      </c>
      <c r="N13" s="53">
        <v>124</v>
      </c>
      <c r="O13" s="53">
        <v>2</v>
      </c>
      <c r="P13" s="53">
        <v>126</v>
      </c>
      <c r="Q13" s="53">
        <v>241</v>
      </c>
      <c r="R13" s="53">
        <v>4</v>
      </c>
      <c r="S13" s="53">
        <v>245</v>
      </c>
      <c r="V13" s="44" t="s">
        <v>44</v>
      </c>
      <c r="W13" s="19">
        <f t="shared" si="0"/>
        <v>99</v>
      </c>
      <c r="X13" s="19">
        <f t="shared" si="1"/>
        <v>90</v>
      </c>
      <c r="Y13" s="19">
        <f t="shared" si="2"/>
        <v>95</v>
      </c>
      <c r="Z13" s="19">
        <f t="shared" si="3"/>
        <v>185</v>
      </c>
      <c r="AA13" s="28"/>
      <c r="AB13" s="58" t="s">
        <v>125</v>
      </c>
      <c r="AC13" s="61"/>
      <c r="AD13" s="58"/>
      <c r="AE13" s="60"/>
      <c r="AF13" s="60"/>
      <c r="AG13" s="61"/>
    </row>
    <row r="14" spans="1:40" ht="17.25" customHeight="1" x14ac:dyDescent="0.15">
      <c r="A14" s="53">
        <v>13</v>
      </c>
      <c r="B14" s="53" t="s">
        <v>48</v>
      </c>
      <c r="C14" s="53">
        <v>0</v>
      </c>
      <c r="D14" s="53"/>
      <c r="E14" s="53">
        <v>0</v>
      </c>
      <c r="F14" s="53"/>
      <c r="G14" s="53">
        <v>12</v>
      </c>
      <c r="H14" s="53">
        <v>0</v>
      </c>
      <c r="I14" s="53">
        <v>0</v>
      </c>
      <c r="J14" s="53">
        <v>12</v>
      </c>
      <c r="K14" s="53">
        <v>10</v>
      </c>
      <c r="L14" s="53">
        <v>0</v>
      </c>
      <c r="M14" s="53">
        <v>10</v>
      </c>
      <c r="N14" s="53">
        <v>14</v>
      </c>
      <c r="O14" s="53">
        <v>0</v>
      </c>
      <c r="P14" s="53">
        <v>14</v>
      </c>
      <c r="Q14" s="53">
        <v>24</v>
      </c>
      <c r="R14" s="53">
        <v>0</v>
      </c>
      <c r="S14" s="53">
        <v>24</v>
      </c>
      <c r="V14" s="44" t="s">
        <v>46</v>
      </c>
      <c r="W14" s="19">
        <f t="shared" si="0"/>
        <v>50</v>
      </c>
      <c r="X14" s="19">
        <f t="shared" si="1"/>
        <v>56</v>
      </c>
      <c r="Y14" s="19">
        <f t="shared" si="2"/>
        <v>60</v>
      </c>
      <c r="Z14" s="19">
        <f t="shared" si="3"/>
        <v>116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53">
        <v>14</v>
      </c>
      <c r="B15" s="53" t="s">
        <v>49</v>
      </c>
      <c r="C15" s="53">
        <v>0</v>
      </c>
      <c r="D15" s="53"/>
      <c r="E15" s="53">
        <v>0</v>
      </c>
      <c r="F15" s="53"/>
      <c r="G15" s="53">
        <v>33</v>
      </c>
      <c r="H15" s="53">
        <v>0</v>
      </c>
      <c r="I15" s="53">
        <v>0</v>
      </c>
      <c r="J15" s="53">
        <v>33</v>
      </c>
      <c r="K15" s="53">
        <v>31</v>
      </c>
      <c r="L15" s="53">
        <v>0</v>
      </c>
      <c r="M15" s="53">
        <v>31</v>
      </c>
      <c r="N15" s="53">
        <v>38</v>
      </c>
      <c r="O15" s="53">
        <v>0</v>
      </c>
      <c r="P15" s="53">
        <v>38</v>
      </c>
      <c r="Q15" s="53">
        <v>69</v>
      </c>
      <c r="R15" s="53">
        <v>0</v>
      </c>
      <c r="S15" s="53">
        <v>69</v>
      </c>
      <c r="V15" s="44" t="s">
        <v>47</v>
      </c>
      <c r="W15" s="19">
        <f t="shared" si="0"/>
        <v>110</v>
      </c>
      <c r="X15" s="19">
        <f t="shared" si="1"/>
        <v>119</v>
      </c>
      <c r="Y15" s="19">
        <f t="shared" si="2"/>
        <v>126</v>
      </c>
      <c r="Z15" s="19">
        <f t="shared" si="3"/>
        <v>245</v>
      </c>
      <c r="AA15" s="28"/>
      <c r="AB15" s="62" t="s">
        <v>60</v>
      </c>
      <c r="AC15" s="63"/>
      <c r="AD15" s="31">
        <f>VLOOKUP($A22,$A$2:$S$67,10,FALSE)+AD16</f>
        <v>811</v>
      </c>
      <c r="AE15" s="31">
        <f>VLOOKUP($A22,$A$2:$S$67,13,FALSE)+AE16</f>
        <v>845</v>
      </c>
      <c r="AF15" s="31">
        <f>VLOOKUP($A22,$A$2:$S$67,16,FALSE)+AF16</f>
        <v>943</v>
      </c>
      <c r="AG15" s="31">
        <f t="shared" ref="AG15:AG23" si="5">AE15+AF15</f>
        <v>1788</v>
      </c>
      <c r="AI15" s="15"/>
    </row>
    <row r="16" spans="1:40" ht="17.25" customHeight="1" x14ac:dyDescent="0.15">
      <c r="A16" s="53">
        <v>15</v>
      </c>
      <c r="B16" s="53" t="s">
        <v>50</v>
      </c>
      <c r="C16" s="53">
        <v>0</v>
      </c>
      <c r="D16" s="53"/>
      <c r="E16" s="53">
        <v>0</v>
      </c>
      <c r="F16" s="53"/>
      <c r="G16" s="53">
        <v>31</v>
      </c>
      <c r="H16" s="53">
        <v>0</v>
      </c>
      <c r="I16" s="53">
        <v>0</v>
      </c>
      <c r="J16" s="53">
        <v>31</v>
      </c>
      <c r="K16" s="53">
        <v>28</v>
      </c>
      <c r="L16" s="53">
        <v>0</v>
      </c>
      <c r="M16" s="53">
        <v>28</v>
      </c>
      <c r="N16" s="53">
        <v>34</v>
      </c>
      <c r="O16" s="53">
        <v>0</v>
      </c>
      <c r="P16" s="53">
        <v>34</v>
      </c>
      <c r="Q16" s="53">
        <v>62</v>
      </c>
      <c r="R16" s="53">
        <v>0</v>
      </c>
      <c r="S16" s="53">
        <v>62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14</v>
      </c>
      <c r="Z16" s="19">
        <f t="shared" si="3"/>
        <v>24</v>
      </c>
      <c r="AA16" s="28"/>
      <c r="AB16" s="32" t="s">
        <v>126</v>
      </c>
      <c r="AC16" s="33" t="s">
        <v>127</v>
      </c>
      <c r="AD16" s="34">
        <f>VLOOKUP($A36,$A$2:$S$67,10,FALSE)</f>
        <v>663</v>
      </c>
      <c r="AE16" s="34">
        <f>VLOOKUP($A36,$A$2:$S$67,13,FALSE)</f>
        <v>700</v>
      </c>
      <c r="AF16" s="35">
        <f>VLOOKUP($A36,$A$2:$S$67,16,FALSE)</f>
        <v>785</v>
      </c>
      <c r="AG16" s="36">
        <f t="shared" si="5"/>
        <v>1485</v>
      </c>
    </row>
    <row r="17" spans="1:35" ht="17.25" customHeight="1" x14ac:dyDescent="0.15">
      <c r="A17" s="53">
        <v>16</v>
      </c>
      <c r="B17" s="53" t="s">
        <v>51</v>
      </c>
      <c r="C17" s="53">
        <v>0</v>
      </c>
      <c r="D17" s="53"/>
      <c r="E17" s="53">
        <v>0</v>
      </c>
      <c r="F17" s="53"/>
      <c r="G17" s="53">
        <v>40</v>
      </c>
      <c r="H17" s="53">
        <v>0</v>
      </c>
      <c r="I17" s="53">
        <v>0</v>
      </c>
      <c r="J17" s="53">
        <v>40</v>
      </c>
      <c r="K17" s="53">
        <v>41</v>
      </c>
      <c r="L17" s="53">
        <v>0</v>
      </c>
      <c r="M17" s="53">
        <v>41</v>
      </c>
      <c r="N17" s="53">
        <v>39</v>
      </c>
      <c r="O17" s="53">
        <v>0</v>
      </c>
      <c r="P17" s="53">
        <v>39</v>
      </c>
      <c r="Q17" s="53">
        <v>80</v>
      </c>
      <c r="R17" s="53">
        <v>0</v>
      </c>
      <c r="S17" s="53">
        <v>80</v>
      </c>
      <c r="V17" s="44" t="s">
        <v>49</v>
      </c>
      <c r="W17" s="19">
        <f t="shared" si="0"/>
        <v>33</v>
      </c>
      <c r="X17" s="19">
        <f t="shared" si="1"/>
        <v>31</v>
      </c>
      <c r="Y17" s="19">
        <f t="shared" si="2"/>
        <v>38</v>
      </c>
      <c r="Z17" s="19">
        <f t="shared" si="3"/>
        <v>69</v>
      </c>
      <c r="AA17" s="28"/>
      <c r="AB17" s="58" t="s">
        <v>63</v>
      </c>
      <c r="AC17" s="61"/>
      <c r="AD17" s="24">
        <f t="shared" ref="AD17:AD23" si="6">VLOOKUP($A23,$A$2:$S$67,10,FALSE)</f>
        <v>229</v>
      </c>
      <c r="AE17" s="24">
        <f t="shared" ref="AE17:AE23" si="7">VLOOKUP($A23,$A$2:$S$67,13,FALSE)</f>
        <v>188</v>
      </c>
      <c r="AF17" s="24">
        <f t="shared" ref="AF17:AF23" si="8">VLOOKUP($A23,$A$2:$S$67,16,FALSE)</f>
        <v>266</v>
      </c>
      <c r="AG17" s="19">
        <f t="shared" si="5"/>
        <v>454</v>
      </c>
    </row>
    <row r="18" spans="1:35" ht="17.25" customHeight="1" x14ac:dyDescent="0.15">
      <c r="A18" s="53">
        <v>17</v>
      </c>
      <c r="B18" s="53" t="s">
        <v>52</v>
      </c>
      <c r="C18" s="53">
        <v>0</v>
      </c>
      <c r="D18" s="53"/>
      <c r="E18" s="53">
        <v>0</v>
      </c>
      <c r="F18" s="53"/>
      <c r="G18" s="53">
        <v>288</v>
      </c>
      <c r="H18" s="53">
        <v>2</v>
      </c>
      <c r="I18" s="53">
        <v>1</v>
      </c>
      <c r="J18" s="53">
        <v>291</v>
      </c>
      <c r="K18" s="53">
        <v>282</v>
      </c>
      <c r="L18" s="53">
        <v>3</v>
      </c>
      <c r="M18" s="53">
        <v>285</v>
      </c>
      <c r="N18" s="53">
        <v>309</v>
      </c>
      <c r="O18" s="53">
        <v>2</v>
      </c>
      <c r="P18" s="53">
        <v>311</v>
      </c>
      <c r="Q18" s="53">
        <v>591</v>
      </c>
      <c r="R18" s="53">
        <v>5</v>
      </c>
      <c r="S18" s="53">
        <v>596</v>
      </c>
      <c r="V18" s="44" t="s">
        <v>50</v>
      </c>
      <c r="W18" s="19">
        <f t="shared" si="0"/>
        <v>31</v>
      </c>
      <c r="X18" s="19">
        <f t="shared" si="1"/>
        <v>28</v>
      </c>
      <c r="Y18" s="19">
        <f t="shared" si="2"/>
        <v>34</v>
      </c>
      <c r="Z18" s="19">
        <f t="shared" si="3"/>
        <v>62</v>
      </c>
      <c r="AA18" s="28"/>
      <c r="AB18" s="58" t="s">
        <v>53</v>
      </c>
      <c r="AC18" s="61"/>
      <c r="AD18" s="24">
        <f t="shared" si="6"/>
        <v>458</v>
      </c>
      <c r="AE18" s="24">
        <f t="shared" si="7"/>
        <v>446</v>
      </c>
      <c r="AF18" s="24">
        <f t="shared" si="8"/>
        <v>515</v>
      </c>
      <c r="AG18" s="19">
        <f t="shared" si="5"/>
        <v>961</v>
      </c>
      <c r="AI18" s="15"/>
    </row>
    <row r="19" spans="1:35" ht="17.25" customHeight="1" x14ac:dyDescent="0.15">
      <c r="A19" s="53">
        <v>18</v>
      </c>
      <c r="B19" s="53" t="s">
        <v>54</v>
      </c>
      <c r="C19" s="53">
        <v>0</v>
      </c>
      <c r="D19" s="53"/>
      <c r="E19" s="53">
        <v>0</v>
      </c>
      <c r="F19" s="53"/>
      <c r="G19" s="53">
        <v>175</v>
      </c>
      <c r="H19" s="53">
        <v>0</v>
      </c>
      <c r="I19" s="53">
        <v>0</v>
      </c>
      <c r="J19" s="53">
        <v>175</v>
      </c>
      <c r="K19" s="53">
        <v>160</v>
      </c>
      <c r="L19" s="53">
        <v>0</v>
      </c>
      <c r="M19" s="53">
        <v>160</v>
      </c>
      <c r="N19" s="53">
        <v>192</v>
      </c>
      <c r="O19" s="53">
        <v>0</v>
      </c>
      <c r="P19" s="53">
        <v>192</v>
      </c>
      <c r="Q19" s="53">
        <v>352</v>
      </c>
      <c r="R19" s="53">
        <v>0</v>
      </c>
      <c r="S19" s="53">
        <v>352</v>
      </c>
      <c r="V19" s="44" t="s">
        <v>51</v>
      </c>
      <c r="W19" s="19">
        <f t="shared" si="0"/>
        <v>40</v>
      </c>
      <c r="X19" s="19">
        <f t="shared" si="1"/>
        <v>41</v>
      </c>
      <c r="Y19" s="19">
        <f t="shared" si="2"/>
        <v>39</v>
      </c>
      <c r="Z19" s="19">
        <f t="shared" si="3"/>
        <v>80</v>
      </c>
      <c r="AA19" s="28"/>
      <c r="AB19" s="58" t="s">
        <v>68</v>
      </c>
      <c r="AC19" s="61"/>
      <c r="AD19" s="24">
        <f t="shared" si="6"/>
        <v>267</v>
      </c>
      <c r="AE19" s="24">
        <f t="shared" si="7"/>
        <v>133</v>
      </c>
      <c r="AF19" s="24">
        <f t="shared" si="8"/>
        <v>256</v>
      </c>
      <c r="AG19" s="19">
        <f t="shared" si="5"/>
        <v>389</v>
      </c>
      <c r="AI19" s="15"/>
    </row>
    <row r="20" spans="1:35" ht="17.25" customHeight="1" x14ac:dyDescent="0.15">
      <c r="A20" s="53">
        <v>19</v>
      </c>
      <c r="B20" s="53" t="s">
        <v>55</v>
      </c>
      <c r="C20" s="53">
        <v>0</v>
      </c>
      <c r="D20" s="53"/>
      <c r="E20" s="53">
        <v>0</v>
      </c>
      <c r="F20" s="53"/>
      <c r="G20" s="53">
        <v>84</v>
      </c>
      <c r="H20" s="53">
        <v>1</v>
      </c>
      <c r="I20" s="53">
        <v>0</v>
      </c>
      <c r="J20" s="53">
        <v>85</v>
      </c>
      <c r="K20" s="53">
        <v>77</v>
      </c>
      <c r="L20" s="53">
        <v>0</v>
      </c>
      <c r="M20" s="53">
        <v>77</v>
      </c>
      <c r="N20" s="53">
        <v>74</v>
      </c>
      <c r="O20" s="53">
        <v>1</v>
      </c>
      <c r="P20" s="53">
        <v>75</v>
      </c>
      <c r="Q20" s="53">
        <v>151</v>
      </c>
      <c r="R20" s="53">
        <v>1</v>
      </c>
      <c r="S20" s="53">
        <v>152</v>
      </c>
      <c r="V20" s="44" t="s">
        <v>56</v>
      </c>
      <c r="W20" s="19">
        <f t="shared" si="0"/>
        <v>291</v>
      </c>
      <c r="X20" s="19">
        <f t="shared" si="1"/>
        <v>285</v>
      </c>
      <c r="Y20" s="19">
        <f t="shared" si="2"/>
        <v>311</v>
      </c>
      <c r="Z20" s="19">
        <f t="shared" si="3"/>
        <v>596</v>
      </c>
      <c r="AA20" s="28"/>
      <c r="AB20" s="58" t="s">
        <v>57</v>
      </c>
      <c r="AC20" s="61"/>
      <c r="AD20" s="24">
        <f t="shared" si="6"/>
        <v>499</v>
      </c>
      <c r="AE20" s="24">
        <f t="shared" si="7"/>
        <v>478</v>
      </c>
      <c r="AF20" s="24">
        <f t="shared" si="8"/>
        <v>556</v>
      </c>
      <c r="AG20" s="19">
        <f t="shared" si="5"/>
        <v>1034</v>
      </c>
    </row>
    <row r="21" spans="1:35" ht="17.25" customHeight="1" x14ac:dyDescent="0.15">
      <c r="A21" s="53">
        <v>21</v>
      </c>
      <c r="B21" s="53" t="s">
        <v>58</v>
      </c>
      <c r="C21" s="53">
        <v>0</v>
      </c>
      <c r="D21" s="53"/>
      <c r="E21" s="53">
        <v>0</v>
      </c>
      <c r="F21" s="53"/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V21" s="44" t="s">
        <v>54</v>
      </c>
      <c r="W21" s="19">
        <f t="shared" si="0"/>
        <v>175</v>
      </c>
      <c r="X21" s="19">
        <f t="shared" si="1"/>
        <v>160</v>
      </c>
      <c r="Y21" s="19">
        <f t="shared" si="2"/>
        <v>192</v>
      </c>
      <c r="Z21" s="19">
        <f t="shared" si="3"/>
        <v>352</v>
      </c>
      <c r="AA21" s="28"/>
      <c r="AB21" s="58" t="s">
        <v>59</v>
      </c>
      <c r="AC21" s="61"/>
      <c r="AD21" s="24">
        <f t="shared" si="6"/>
        <v>306</v>
      </c>
      <c r="AE21" s="24">
        <f t="shared" si="7"/>
        <v>275</v>
      </c>
      <c r="AF21" s="24">
        <f t="shared" si="8"/>
        <v>341</v>
      </c>
      <c r="AG21" s="19">
        <f t="shared" si="5"/>
        <v>616</v>
      </c>
    </row>
    <row r="22" spans="1:35" ht="17.25" customHeight="1" x14ac:dyDescent="0.15">
      <c r="A22" s="53">
        <v>22</v>
      </c>
      <c r="B22" s="53" t="s">
        <v>60</v>
      </c>
      <c r="C22" s="53">
        <v>0</v>
      </c>
      <c r="D22" s="53"/>
      <c r="E22" s="53">
        <v>0</v>
      </c>
      <c r="F22" s="53"/>
      <c r="G22" s="53">
        <v>139</v>
      </c>
      <c r="H22" s="53">
        <v>7</v>
      </c>
      <c r="I22" s="53">
        <v>2</v>
      </c>
      <c r="J22" s="53">
        <v>148</v>
      </c>
      <c r="K22" s="53">
        <v>140</v>
      </c>
      <c r="L22" s="53">
        <v>5</v>
      </c>
      <c r="M22" s="53">
        <v>145</v>
      </c>
      <c r="N22" s="53">
        <v>152</v>
      </c>
      <c r="O22" s="53">
        <v>6</v>
      </c>
      <c r="P22" s="53">
        <v>158</v>
      </c>
      <c r="Q22" s="53">
        <v>292</v>
      </c>
      <c r="R22" s="53">
        <v>11</v>
      </c>
      <c r="S22" s="53">
        <v>303</v>
      </c>
      <c r="V22" s="44" t="s">
        <v>61</v>
      </c>
      <c r="W22" s="19">
        <f>AD15+AD17+AD18</f>
        <v>1498</v>
      </c>
      <c r="X22" s="19">
        <f>AE15+AE17+AE18</f>
        <v>1479</v>
      </c>
      <c r="Y22" s="19">
        <f>AF15+AF17+AF18</f>
        <v>1724</v>
      </c>
      <c r="Z22" s="19">
        <f t="shared" si="3"/>
        <v>3203</v>
      </c>
      <c r="AA22" s="28"/>
      <c r="AB22" s="58" t="s">
        <v>62</v>
      </c>
      <c r="AC22" s="61"/>
      <c r="AD22" s="24">
        <f t="shared" si="6"/>
        <v>308</v>
      </c>
      <c r="AE22" s="24">
        <f t="shared" si="7"/>
        <v>297</v>
      </c>
      <c r="AF22" s="24">
        <f t="shared" si="8"/>
        <v>349</v>
      </c>
      <c r="AG22" s="19">
        <f t="shared" si="5"/>
        <v>646</v>
      </c>
      <c r="AI22" s="15"/>
    </row>
    <row r="23" spans="1:35" ht="17.25" customHeight="1" x14ac:dyDescent="0.15">
      <c r="A23" s="53">
        <v>23</v>
      </c>
      <c r="B23" s="53" t="s">
        <v>63</v>
      </c>
      <c r="C23" s="53">
        <v>0</v>
      </c>
      <c r="D23" s="53"/>
      <c r="E23" s="53">
        <v>0</v>
      </c>
      <c r="F23" s="53"/>
      <c r="G23" s="53">
        <v>229</v>
      </c>
      <c r="H23" s="53">
        <v>0</v>
      </c>
      <c r="I23" s="53">
        <v>0</v>
      </c>
      <c r="J23" s="53">
        <v>229</v>
      </c>
      <c r="K23" s="53">
        <v>188</v>
      </c>
      <c r="L23" s="53">
        <v>0</v>
      </c>
      <c r="M23" s="53">
        <v>188</v>
      </c>
      <c r="N23" s="53">
        <v>266</v>
      </c>
      <c r="O23" s="53">
        <v>0</v>
      </c>
      <c r="P23" s="53">
        <v>266</v>
      </c>
      <c r="Q23" s="53">
        <v>454</v>
      </c>
      <c r="R23" s="53">
        <v>0</v>
      </c>
      <c r="S23" s="53">
        <v>454</v>
      </c>
      <c r="V23" s="44" t="s">
        <v>64</v>
      </c>
      <c r="W23" s="19">
        <f>AD19+AD20+AD21+AD22+AD23</f>
        <v>1839</v>
      </c>
      <c r="X23" s="19">
        <f>AE19+AE20+AE21+AE22+AE23</f>
        <v>1612</v>
      </c>
      <c r="Y23" s="19">
        <f>AF19+AF20+AF21+AF22+AF23</f>
        <v>1997</v>
      </c>
      <c r="Z23" s="19">
        <f t="shared" si="3"/>
        <v>3609</v>
      </c>
      <c r="AA23" s="28"/>
      <c r="AB23" s="58" t="s">
        <v>65</v>
      </c>
      <c r="AC23" s="61"/>
      <c r="AD23" s="24">
        <f t="shared" si="6"/>
        <v>459</v>
      </c>
      <c r="AE23" s="24">
        <f t="shared" si="7"/>
        <v>429</v>
      </c>
      <c r="AF23" s="24">
        <f t="shared" si="8"/>
        <v>495</v>
      </c>
      <c r="AG23" s="19">
        <f t="shared" si="5"/>
        <v>924</v>
      </c>
    </row>
    <row r="24" spans="1:35" ht="17.25" customHeight="1" x14ac:dyDescent="0.15">
      <c r="A24" s="53">
        <v>24</v>
      </c>
      <c r="B24" s="53" t="s">
        <v>53</v>
      </c>
      <c r="C24" s="53">
        <v>0</v>
      </c>
      <c r="D24" s="53"/>
      <c r="E24" s="53">
        <v>0</v>
      </c>
      <c r="F24" s="53"/>
      <c r="G24" s="53">
        <v>448</v>
      </c>
      <c r="H24" s="53">
        <v>10</v>
      </c>
      <c r="I24" s="53">
        <v>0</v>
      </c>
      <c r="J24" s="53">
        <v>458</v>
      </c>
      <c r="K24" s="53">
        <v>436</v>
      </c>
      <c r="L24" s="53">
        <v>10</v>
      </c>
      <c r="M24" s="53">
        <v>446</v>
      </c>
      <c r="N24" s="53">
        <v>515</v>
      </c>
      <c r="O24" s="53">
        <v>0</v>
      </c>
      <c r="P24" s="53">
        <v>515</v>
      </c>
      <c r="Q24" s="53">
        <v>951</v>
      </c>
      <c r="R24" s="53">
        <v>10</v>
      </c>
      <c r="S24" s="53">
        <v>961</v>
      </c>
      <c r="V24" s="44" t="s">
        <v>66</v>
      </c>
      <c r="W24" s="19">
        <f>AD31+AD32</f>
        <v>1370</v>
      </c>
      <c r="X24" s="19">
        <f>AE31+AE32</f>
        <v>1630</v>
      </c>
      <c r="Y24" s="19">
        <f>AF31+AF32</f>
        <v>1781</v>
      </c>
      <c r="Z24" s="19">
        <f t="shared" si="3"/>
        <v>3411</v>
      </c>
      <c r="AA24" s="16"/>
      <c r="AB24" s="58" t="s">
        <v>128</v>
      </c>
      <c r="AC24" s="61"/>
      <c r="AD24" s="19">
        <f>AD15+SUM(AD17:AD23)</f>
        <v>3337</v>
      </c>
      <c r="AE24" s="19">
        <f>AE15+SUM(AE17:AE23)</f>
        <v>3091</v>
      </c>
      <c r="AF24" s="19">
        <f>AF15+SUM(AF17:AF23)</f>
        <v>3721</v>
      </c>
      <c r="AG24" s="19">
        <f>AG15+SUM(AG17:AG23)</f>
        <v>6812</v>
      </c>
    </row>
    <row r="25" spans="1:35" ht="17.25" customHeight="1" x14ac:dyDescent="0.15">
      <c r="A25" s="53">
        <v>25</v>
      </c>
      <c r="B25" s="53" t="s">
        <v>68</v>
      </c>
      <c r="C25" s="53">
        <v>0</v>
      </c>
      <c r="D25" s="53"/>
      <c r="E25" s="53">
        <v>0</v>
      </c>
      <c r="F25" s="53"/>
      <c r="G25" s="53">
        <v>265</v>
      </c>
      <c r="H25" s="53">
        <v>2</v>
      </c>
      <c r="I25" s="53">
        <v>0</v>
      </c>
      <c r="J25" s="53">
        <v>267</v>
      </c>
      <c r="K25" s="53">
        <v>133</v>
      </c>
      <c r="L25" s="53">
        <v>0</v>
      </c>
      <c r="M25" s="53">
        <v>133</v>
      </c>
      <c r="N25" s="53">
        <v>254</v>
      </c>
      <c r="O25" s="53">
        <v>2</v>
      </c>
      <c r="P25" s="53">
        <v>256</v>
      </c>
      <c r="Q25" s="53">
        <v>387</v>
      </c>
      <c r="R25" s="53">
        <v>2</v>
      </c>
      <c r="S25" s="53">
        <v>389</v>
      </c>
      <c r="V25" s="44" t="s">
        <v>69</v>
      </c>
      <c r="W25" s="19">
        <f>AD33+AD34</f>
        <v>508</v>
      </c>
      <c r="X25" s="19">
        <f>AE33+AE34</f>
        <v>500</v>
      </c>
      <c r="Y25" s="19">
        <f>AF33+AF34</f>
        <v>566</v>
      </c>
      <c r="Z25" s="19">
        <f t="shared" si="3"/>
        <v>1066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53">
        <v>26</v>
      </c>
      <c r="B26" s="53" t="s">
        <v>57</v>
      </c>
      <c r="C26" s="53">
        <v>0</v>
      </c>
      <c r="D26" s="53"/>
      <c r="E26" s="53">
        <v>0</v>
      </c>
      <c r="F26" s="53"/>
      <c r="G26" s="53">
        <v>497</v>
      </c>
      <c r="H26" s="53">
        <v>0</v>
      </c>
      <c r="I26" s="53">
        <v>2</v>
      </c>
      <c r="J26" s="53">
        <v>499</v>
      </c>
      <c r="K26" s="53">
        <v>477</v>
      </c>
      <c r="L26" s="53">
        <v>1</v>
      </c>
      <c r="M26" s="53">
        <v>478</v>
      </c>
      <c r="N26" s="53">
        <v>555</v>
      </c>
      <c r="O26" s="53">
        <v>1</v>
      </c>
      <c r="P26" s="53">
        <v>556</v>
      </c>
      <c r="Q26" s="53">
        <v>1032</v>
      </c>
      <c r="R26" s="53">
        <v>2</v>
      </c>
      <c r="S26" s="53">
        <v>1034</v>
      </c>
      <c r="V26" s="44" t="s">
        <v>71</v>
      </c>
      <c r="W26" s="19">
        <f>AD35+AD36+AD37</f>
        <v>2278</v>
      </c>
      <c r="X26" s="19">
        <f>AE35+AE36+AE37</f>
        <v>3095</v>
      </c>
      <c r="Y26" s="19">
        <f>AF35+AF36+AF37</f>
        <v>3192</v>
      </c>
      <c r="Z26" s="19">
        <f t="shared" si="3"/>
        <v>6287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53">
        <v>27</v>
      </c>
      <c r="B27" s="53" t="s">
        <v>59</v>
      </c>
      <c r="C27" s="53">
        <v>0</v>
      </c>
      <c r="D27" s="53"/>
      <c r="E27" s="53">
        <v>0</v>
      </c>
      <c r="F27" s="53"/>
      <c r="G27" s="53">
        <v>304</v>
      </c>
      <c r="H27" s="53">
        <v>0</v>
      </c>
      <c r="I27" s="53">
        <v>2</v>
      </c>
      <c r="J27" s="53">
        <v>306</v>
      </c>
      <c r="K27" s="53">
        <v>274</v>
      </c>
      <c r="L27" s="53">
        <v>1</v>
      </c>
      <c r="M27" s="53">
        <v>275</v>
      </c>
      <c r="N27" s="53">
        <v>340</v>
      </c>
      <c r="O27" s="53">
        <v>1</v>
      </c>
      <c r="P27" s="53">
        <v>341</v>
      </c>
      <c r="Q27" s="53">
        <v>614</v>
      </c>
      <c r="R27" s="53">
        <v>2</v>
      </c>
      <c r="S27" s="53">
        <v>616</v>
      </c>
      <c r="V27" s="44" t="s">
        <v>72</v>
      </c>
      <c r="W27" s="19">
        <f>VLOOKUP($A20,$A$2:$S$67,10,FALSE)</f>
        <v>85</v>
      </c>
      <c r="X27" s="19">
        <f>VLOOKUP($A20,$A$2:$S$67,13,FALSE)</f>
        <v>77</v>
      </c>
      <c r="Y27" s="19">
        <f>VLOOKUP($A20,$A$2:$S$67,16,FALSE)</f>
        <v>75</v>
      </c>
      <c r="Z27" s="19">
        <f t="shared" si="3"/>
        <v>152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53">
        <v>28</v>
      </c>
      <c r="B28" s="53" t="s">
        <v>62</v>
      </c>
      <c r="C28" s="53">
        <v>0</v>
      </c>
      <c r="D28" s="53"/>
      <c r="E28" s="53">
        <v>0</v>
      </c>
      <c r="F28" s="53"/>
      <c r="G28" s="53">
        <v>306</v>
      </c>
      <c r="H28" s="53">
        <v>1</v>
      </c>
      <c r="I28" s="53">
        <v>1</v>
      </c>
      <c r="J28" s="53">
        <v>308</v>
      </c>
      <c r="K28" s="53">
        <v>296</v>
      </c>
      <c r="L28" s="53">
        <v>1</v>
      </c>
      <c r="M28" s="53">
        <v>297</v>
      </c>
      <c r="N28" s="53">
        <v>347</v>
      </c>
      <c r="O28" s="53">
        <v>2</v>
      </c>
      <c r="P28" s="53">
        <v>349</v>
      </c>
      <c r="Q28" s="53">
        <v>643</v>
      </c>
      <c r="R28" s="53">
        <v>3</v>
      </c>
      <c r="S28" s="53">
        <v>646</v>
      </c>
      <c r="V28" s="44" t="s">
        <v>73</v>
      </c>
      <c r="W28" s="19">
        <f>AD50</f>
        <v>1765</v>
      </c>
      <c r="X28" s="19">
        <f>AE50</f>
        <v>2560</v>
      </c>
      <c r="Y28" s="19">
        <f>AF50</f>
        <v>2679</v>
      </c>
      <c r="Z28" s="19">
        <f t="shared" si="3"/>
        <v>5239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53">
        <v>29</v>
      </c>
      <c r="B29" s="53" t="s">
        <v>65</v>
      </c>
      <c r="C29" s="53">
        <v>0</v>
      </c>
      <c r="D29" s="53"/>
      <c r="E29" s="53">
        <v>0</v>
      </c>
      <c r="F29" s="53"/>
      <c r="G29" s="53">
        <v>453</v>
      </c>
      <c r="H29" s="53">
        <v>1</v>
      </c>
      <c r="I29" s="53">
        <v>5</v>
      </c>
      <c r="J29" s="53">
        <v>459</v>
      </c>
      <c r="K29" s="53">
        <v>426</v>
      </c>
      <c r="L29" s="53">
        <v>3</v>
      </c>
      <c r="M29" s="53">
        <v>429</v>
      </c>
      <c r="N29" s="53">
        <v>492</v>
      </c>
      <c r="O29" s="53">
        <v>3</v>
      </c>
      <c r="P29" s="53">
        <v>495</v>
      </c>
      <c r="Q29" s="53">
        <v>918</v>
      </c>
      <c r="R29" s="53">
        <v>6</v>
      </c>
      <c r="S29" s="53">
        <v>924</v>
      </c>
      <c r="V29" s="44" t="s">
        <v>74</v>
      </c>
      <c r="W29" s="19">
        <f t="shared" ref="W29:W52" si="9">VLOOKUP($A44,$A$2:$S$67,10,FALSE)</f>
        <v>42</v>
      </c>
      <c r="X29" s="19">
        <f t="shared" ref="X29:X52" si="10">VLOOKUP($A44,$A$2:$S$67,13,FALSE)</f>
        <v>36</v>
      </c>
      <c r="Y29" s="19">
        <f t="shared" ref="Y29:Y52" si="11">VLOOKUP($A44,$A$2:$S$67,16,FALSE)</f>
        <v>40</v>
      </c>
      <c r="Z29" s="19">
        <f t="shared" si="3"/>
        <v>76</v>
      </c>
      <c r="AA29" s="16"/>
      <c r="AB29" s="58" t="s">
        <v>75</v>
      </c>
      <c r="AC29" s="59"/>
      <c r="AD29" s="29"/>
      <c r="AE29" s="39"/>
      <c r="AF29" s="39"/>
      <c r="AG29" s="40"/>
    </row>
    <row r="30" spans="1:35" ht="17.25" customHeight="1" x14ac:dyDescent="0.15">
      <c r="A30" s="53">
        <v>30</v>
      </c>
      <c r="B30" s="53" t="s">
        <v>76</v>
      </c>
      <c r="C30" s="53">
        <v>0</v>
      </c>
      <c r="D30" s="53"/>
      <c r="E30" s="53">
        <v>0</v>
      </c>
      <c r="F30" s="53"/>
      <c r="G30" s="53">
        <v>701</v>
      </c>
      <c r="H30" s="53">
        <v>0</v>
      </c>
      <c r="I30" s="53">
        <v>2</v>
      </c>
      <c r="J30" s="53">
        <v>703</v>
      </c>
      <c r="K30" s="53">
        <v>825</v>
      </c>
      <c r="L30" s="53">
        <v>0</v>
      </c>
      <c r="M30" s="53">
        <v>825</v>
      </c>
      <c r="N30" s="53">
        <v>904</v>
      </c>
      <c r="O30" s="53">
        <v>2</v>
      </c>
      <c r="P30" s="53">
        <v>906</v>
      </c>
      <c r="Q30" s="53">
        <v>1729</v>
      </c>
      <c r="R30" s="53">
        <v>2</v>
      </c>
      <c r="S30" s="53">
        <v>1731</v>
      </c>
      <c r="V30" s="44" t="s">
        <v>77</v>
      </c>
      <c r="W30" s="19">
        <f t="shared" si="9"/>
        <v>79</v>
      </c>
      <c r="X30" s="19">
        <f t="shared" si="10"/>
        <v>87</v>
      </c>
      <c r="Y30" s="19">
        <f t="shared" si="11"/>
        <v>90</v>
      </c>
      <c r="Z30" s="19">
        <f t="shared" si="3"/>
        <v>177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53">
        <v>31</v>
      </c>
      <c r="B31" s="53" t="s">
        <v>78</v>
      </c>
      <c r="C31" s="53">
        <v>0</v>
      </c>
      <c r="D31" s="53"/>
      <c r="E31" s="53">
        <v>0</v>
      </c>
      <c r="F31" s="53"/>
      <c r="G31" s="53">
        <v>659</v>
      </c>
      <c r="H31" s="53">
        <v>3</v>
      </c>
      <c r="I31" s="53">
        <v>5</v>
      </c>
      <c r="J31" s="53">
        <v>667</v>
      </c>
      <c r="K31" s="53">
        <v>802</v>
      </c>
      <c r="L31" s="53">
        <v>3</v>
      </c>
      <c r="M31" s="53">
        <v>805</v>
      </c>
      <c r="N31" s="53">
        <v>868</v>
      </c>
      <c r="O31" s="53">
        <v>7</v>
      </c>
      <c r="P31" s="53">
        <v>875</v>
      </c>
      <c r="Q31" s="53">
        <v>1670</v>
      </c>
      <c r="R31" s="53">
        <v>10</v>
      </c>
      <c r="S31" s="53">
        <v>1680</v>
      </c>
      <c r="V31" s="44" t="s">
        <v>79</v>
      </c>
      <c r="W31" s="19">
        <f t="shared" si="9"/>
        <v>69</v>
      </c>
      <c r="X31" s="19">
        <f t="shared" si="10"/>
        <v>69</v>
      </c>
      <c r="Y31" s="19">
        <f t="shared" si="11"/>
        <v>71</v>
      </c>
      <c r="Z31" s="19">
        <f t="shared" si="3"/>
        <v>140</v>
      </c>
      <c r="AA31" s="28"/>
      <c r="AB31" s="58" t="s">
        <v>80</v>
      </c>
      <c r="AC31" s="59"/>
      <c r="AD31" s="24">
        <f>VLOOKUP($A30,$A$2:$S$67,10,FALSE)</f>
        <v>703</v>
      </c>
      <c r="AE31" s="24">
        <f>VLOOKUP($A30,$A$2:$S$67,13,FALSE)</f>
        <v>825</v>
      </c>
      <c r="AF31" s="24">
        <f>VLOOKUP($A30,$A$2:$S$67,16,FALSE)</f>
        <v>906</v>
      </c>
      <c r="AG31" s="19">
        <f t="shared" ref="AG31:AG37" si="12">AE31+AF31</f>
        <v>1731</v>
      </c>
    </row>
    <row r="32" spans="1:35" ht="17.25" customHeight="1" x14ac:dyDescent="0.15">
      <c r="A32" s="53">
        <v>32</v>
      </c>
      <c r="B32" s="53" t="s">
        <v>81</v>
      </c>
      <c r="C32" s="53">
        <v>0</v>
      </c>
      <c r="D32" s="53"/>
      <c r="E32" s="53">
        <v>0</v>
      </c>
      <c r="F32" s="53"/>
      <c r="G32" s="53">
        <v>686</v>
      </c>
      <c r="H32" s="53">
        <v>3</v>
      </c>
      <c r="I32" s="53">
        <v>4</v>
      </c>
      <c r="J32" s="53">
        <v>693</v>
      </c>
      <c r="K32" s="53">
        <v>908</v>
      </c>
      <c r="L32" s="53">
        <v>4</v>
      </c>
      <c r="M32" s="53">
        <v>912</v>
      </c>
      <c r="N32" s="53">
        <v>981</v>
      </c>
      <c r="O32" s="53">
        <v>6</v>
      </c>
      <c r="P32" s="53">
        <v>987</v>
      </c>
      <c r="Q32" s="53">
        <v>1889</v>
      </c>
      <c r="R32" s="53">
        <v>10</v>
      </c>
      <c r="S32" s="53">
        <v>1899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44</v>
      </c>
      <c r="Z32" s="19">
        <f t="shared" si="3"/>
        <v>91</v>
      </c>
      <c r="AA32" s="28"/>
      <c r="AB32" s="58" t="s">
        <v>83</v>
      </c>
      <c r="AC32" s="59"/>
      <c r="AD32" s="24">
        <f>VLOOKUP($A31,$A$2:$S$67,10,FALSE)</f>
        <v>667</v>
      </c>
      <c r="AE32" s="24">
        <f>VLOOKUP($A31,$A$2:$S$67,13,FALSE)</f>
        <v>805</v>
      </c>
      <c r="AF32" s="24">
        <f>VLOOKUP($A31,$A$2:$S$67,16,FALSE)</f>
        <v>875</v>
      </c>
      <c r="AG32" s="19">
        <f t="shared" si="12"/>
        <v>1680</v>
      </c>
    </row>
    <row r="33" spans="1:33" ht="17.25" customHeight="1" x14ac:dyDescent="0.15">
      <c r="A33" s="53">
        <v>33</v>
      </c>
      <c r="B33" s="53" t="s">
        <v>84</v>
      </c>
      <c r="C33" s="53">
        <v>0</v>
      </c>
      <c r="D33" s="53"/>
      <c r="E33" s="53">
        <v>0</v>
      </c>
      <c r="F33" s="53"/>
      <c r="G33" s="53">
        <v>974</v>
      </c>
      <c r="H33" s="53">
        <v>2</v>
      </c>
      <c r="I33" s="53">
        <v>5</v>
      </c>
      <c r="J33" s="53">
        <v>981</v>
      </c>
      <c r="K33" s="53">
        <v>1443</v>
      </c>
      <c r="L33" s="53">
        <v>5</v>
      </c>
      <c r="M33" s="53">
        <v>1448</v>
      </c>
      <c r="N33" s="53">
        <v>1466</v>
      </c>
      <c r="O33" s="53">
        <v>4</v>
      </c>
      <c r="P33" s="53">
        <v>1470</v>
      </c>
      <c r="Q33" s="53">
        <v>2909</v>
      </c>
      <c r="R33" s="53">
        <v>9</v>
      </c>
      <c r="S33" s="53">
        <v>2918</v>
      </c>
      <c r="V33" s="44" t="s">
        <v>85</v>
      </c>
      <c r="W33" s="19">
        <f t="shared" si="9"/>
        <v>11</v>
      </c>
      <c r="X33" s="19">
        <f t="shared" si="10"/>
        <v>13</v>
      </c>
      <c r="Y33" s="19">
        <f t="shared" si="11"/>
        <v>14</v>
      </c>
      <c r="Z33" s="19">
        <f t="shared" si="3"/>
        <v>27</v>
      </c>
      <c r="AA33" s="28"/>
      <c r="AB33" s="58" t="s">
        <v>86</v>
      </c>
      <c r="AC33" s="59"/>
      <c r="AD33" s="24">
        <f>VLOOKUP($A42,$A$2:$S$67,10,FALSE)</f>
        <v>271</v>
      </c>
      <c r="AE33" s="24">
        <f>VLOOKUP($A42,$A$2:$S$67,13,FALSE)</f>
        <v>248</v>
      </c>
      <c r="AF33" s="24">
        <f>VLOOKUP($A42,$A$2:$S$67,16,FALSE)</f>
        <v>306</v>
      </c>
      <c r="AG33" s="19">
        <f t="shared" si="12"/>
        <v>554</v>
      </c>
    </row>
    <row r="34" spans="1:33" ht="17.25" customHeight="1" x14ac:dyDescent="0.15">
      <c r="A34" s="53">
        <v>34</v>
      </c>
      <c r="B34" s="53" t="s">
        <v>87</v>
      </c>
      <c r="C34" s="53">
        <v>0</v>
      </c>
      <c r="D34" s="53"/>
      <c r="E34" s="53">
        <v>0</v>
      </c>
      <c r="F34" s="53"/>
      <c r="G34" s="53">
        <v>599</v>
      </c>
      <c r="H34" s="53">
        <v>2</v>
      </c>
      <c r="I34" s="53">
        <v>3</v>
      </c>
      <c r="J34" s="53">
        <v>604</v>
      </c>
      <c r="K34" s="53">
        <v>731</v>
      </c>
      <c r="L34" s="53">
        <v>4</v>
      </c>
      <c r="M34" s="53">
        <v>735</v>
      </c>
      <c r="N34" s="53">
        <v>734</v>
      </c>
      <c r="O34" s="53">
        <v>1</v>
      </c>
      <c r="P34" s="53">
        <v>735</v>
      </c>
      <c r="Q34" s="53">
        <v>1465</v>
      </c>
      <c r="R34" s="53">
        <v>5</v>
      </c>
      <c r="S34" s="53">
        <v>1470</v>
      </c>
      <c r="V34" s="44" t="s">
        <v>88</v>
      </c>
      <c r="W34" s="19">
        <f t="shared" si="9"/>
        <v>42</v>
      </c>
      <c r="X34" s="19">
        <f t="shared" si="10"/>
        <v>47</v>
      </c>
      <c r="Y34" s="19">
        <f t="shared" si="11"/>
        <v>49</v>
      </c>
      <c r="Z34" s="19">
        <f t="shared" si="3"/>
        <v>96</v>
      </c>
      <c r="AA34" s="28"/>
      <c r="AB34" s="58" t="s">
        <v>89</v>
      </c>
      <c r="AC34" s="59"/>
      <c r="AD34" s="24">
        <f>VLOOKUP($A43,$A$2:$S$67,10,FALSE)</f>
        <v>237</v>
      </c>
      <c r="AE34" s="24">
        <f>VLOOKUP($A43,$A$2:$S$67,13,FALSE)</f>
        <v>252</v>
      </c>
      <c r="AF34" s="24">
        <f>VLOOKUP($A43,$A$2:$S$67,16,FALSE)</f>
        <v>260</v>
      </c>
      <c r="AG34" s="19">
        <f t="shared" si="12"/>
        <v>512</v>
      </c>
    </row>
    <row r="35" spans="1:33" ht="17.25" customHeight="1" x14ac:dyDescent="0.15">
      <c r="A35" s="53">
        <v>35</v>
      </c>
      <c r="B35" s="53" t="s">
        <v>90</v>
      </c>
      <c r="C35" s="53">
        <v>0</v>
      </c>
      <c r="D35" s="53"/>
      <c r="E35" s="53">
        <v>0</v>
      </c>
      <c r="F35" s="53"/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V35" s="44" t="s">
        <v>91</v>
      </c>
      <c r="W35" s="19">
        <f t="shared" si="9"/>
        <v>21</v>
      </c>
      <c r="X35" s="19">
        <f t="shared" si="10"/>
        <v>23</v>
      </c>
      <c r="Y35" s="19">
        <f t="shared" si="11"/>
        <v>15</v>
      </c>
      <c r="Z35" s="19">
        <f t="shared" si="3"/>
        <v>38</v>
      </c>
      <c r="AA35" s="28"/>
      <c r="AB35" s="58" t="s">
        <v>92</v>
      </c>
      <c r="AC35" s="59"/>
      <c r="AD35" s="24">
        <f>VLOOKUP($A32,$A$2:$S$67,10,FALSE)</f>
        <v>693</v>
      </c>
      <c r="AE35" s="24">
        <f>VLOOKUP($A32,$A$2:$S$67,13,FALSE)</f>
        <v>912</v>
      </c>
      <c r="AF35" s="24">
        <f>VLOOKUP($A32,$A$2:$S$67,16,FALSE)</f>
        <v>987</v>
      </c>
      <c r="AG35" s="19">
        <f t="shared" si="12"/>
        <v>1899</v>
      </c>
    </row>
    <row r="36" spans="1:33" ht="17.25" customHeight="1" x14ac:dyDescent="0.15">
      <c r="A36" s="53">
        <v>36</v>
      </c>
      <c r="B36" s="53" t="s">
        <v>93</v>
      </c>
      <c r="C36" s="53">
        <v>0</v>
      </c>
      <c r="D36" s="53"/>
      <c r="E36" s="53">
        <v>0</v>
      </c>
      <c r="F36" s="53"/>
      <c r="G36" s="53">
        <v>659</v>
      </c>
      <c r="H36" s="53">
        <v>3</v>
      </c>
      <c r="I36" s="53">
        <v>1</v>
      </c>
      <c r="J36" s="53">
        <v>663</v>
      </c>
      <c r="K36" s="53">
        <v>697</v>
      </c>
      <c r="L36" s="53">
        <v>3</v>
      </c>
      <c r="M36" s="53">
        <v>700</v>
      </c>
      <c r="N36" s="53">
        <v>783</v>
      </c>
      <c r="O36" s="53">
        <v>2</v>
      </c>
      <c r="P36" s="53">
        <v>785</v>
      </c>
      <c r="Q36" s="53">
        <v>1480</v>
      </c>
      <c r="R36" s="53">
        <v>5</v>
      </c>
      <c r="S36" s="53">
        <v>1485</v>
      </c>
      <c r="V36" s="44" t="s">
        <v>94</v>
      </c>
      <c r="W36" s="19">
        <f t="shared" si="9"/>
        <v>114</v>
      </c>
      <c r="X36" s="19">
        <f t="shared" si="10"/>
        <v>109</v>
      </c>
      <c r="Y36" s="19">
        <f t="shared" si="11"/>
        <v>142</v>
      </c>
      <c r="Z36" s="19">
        <f t="shared" si="3"/>
        <v>251</v>
      </c>
      <c r="AA36" s="28"/>
      <c r="AB36" s="58" t="s">
        <v>84</v>
      </c>
      <c r="AC36" s="59"/>
      <c r="AD36" s="24">
        <f>VLOOKUP($A33,$A$2:$S$67,10,FALSE)</f>
        <v>981</v>
      </c>
      <c r="AE36" s="24">
        <f>VLOOKUP($A33,$A$2:$S$67,13,FALSE)</f>
        <v>1448</v>
      </c>
      <c r="AF36" s="24">
        <f>VLOOKUP($A33,$A$2:$S$67,16,FALSE)</f>
        <v>1470</v>
      </c>
      <c r="AG36" s="19">
        <f t="shared" si="12"/>
        <v>2918</v>
      </c>
    </row>
    <row r="37" spans="1:33" ht="17.25" customHeight="1" x14ac:dyDescent="0.15">
      <c r="A37" s="53">
        <v>37</v>
      </c>
      <c r="B37" s="53" t="s">
        <v>95</v>
      </c>
      <c r="C37" s="53">
        <v>0</v>
      </c>
      <c r="D37" s="53"/>
      <c r="E37" s="53">
        <v>0</v>
      </c>
      <c r="F37" s="53"/>
      <c r="G37" s="53">
        <v>448</v>
      </c>
      <c r="H37" s="53">
        <v>0</v>
      </c>
      <c r="I37" s="53">
        <v>1</v>
      </c>
      <c r="J37" s="53">
        <v>449</v>
      </c>
      <c r="K37" s="53">
        <v>516</v>
      </c>
      <c r="L37" s="53">
        <v>1</v>
      </c>
      <c r="M37" s="53">
        <v>517</v>
      </c>
      <c r="N37" s="53">
        <v>575</v>
      </c>
      <c r="O37" s="53">
        <v>0</v>
      </c>
      <c r="P37" s="53">
        <v>575</v>
      </c>
      <c r="Q37" s="53">
        <v>1091</v>
      </c>
      <c r="R37" s="53">
        <v>1</v>
      </c>
      <c r="S37" s="53">
        <v>1092</v>
      </c>
      <c r="V37" s="44" t="s">
        <v>96</v>
      </c>
      <c r="W37" s="19">
        <f t="shared" si="9"/>
        <v>157</v>
      </c>
      <c r="X37" s="19">
        <f t="shared" si="10"/>
        <v>143</v>
      </c>
      <c r="Y37" s="19">
        <f t="shared" si="11"/>
        <v>164</v>
      </c>
      <c r="Z37" s="19">
        <f t="shared" si="3"/>
        <v>307</v>
      </c>
      <c r="AA37" s="28"/>
      <c r="AB37" s="58" t="s">
        <v>87</v>
      </c>
      <c r="AC37" s="59"/>
      <c r="AD37" s="24">
        <f>VLOOKUP($A34,$A$2:$S$67,10,FALSE)</f>
        <v>604</v>
      </c>
      <c r="AE37" s="24">
        <f>VLOOKUP($A34,$A$2:$S$67,13,FALSE)</f>
        <v>735</v>
      </c>
      <c r="AF37" s="24">
        <f>VLOOKUP($A34,$A$2:$S$67,16,FALSE)</f>
        <v>735</v>
      </c>
      <c r="AG37" s="19">
        <f t="shared" si="12"/>
        <v>1470</v>
      </c>
    </row>
    <row r="38" spans="1:33" ht="17.25" customHeight="1" x14ac:dyDescent="0.15">
      <c r="A38" s="53">
        <v>38</v>
      </c>
      <c r="B38" s="53" t="s">
        <v>97</v>
      </c>
      <c r="C38" s="53">
        <v>0</v>
      </c>
      <c r="D38" s="53"/>
      <c r="E38" s="53">
        <v>0</v>
      </c>
      <c r="F38" s="53"/>
      <c r="G38" s="53">
        <v>418</v>
      </c>
      <c r="H38" s="53">
        <v>3</v>
      </c>
      <c r="I38" s="53">
        <v>3</v>
      </c>
      <c r="J38" s="53">
        <v>424</v>
      </c>
      <c r="K38" s="53">
        <v>600</v>
      </c>
      <c r="L38" s="53">
        <v>3</v>
      </c>
      <c r="M38" s="53">
        <v>603</v>
      </c>
      <c r="N38" s="53">
        <v>627</v>
      </c>
      <c r="O38" s="53">
        <v>5</v>
      </c>
      <c r="P38" s="53">
        <v>632</v>
      </c>
      <c r="Q38" s="53">
        <v>1227</v>
      </c>
      <c r="R38" s="53">
        <v>8</v>
      </c>
      <c r="S38" s="53">
        <v>1235</v>
      </c>
      <c r="V38" s="44" t="s">
        <v>98</v>
      </c>
      <c r="W38" s="19">
        <f t="shared" si="9"/>
        <v>39</v>
      </c>
      <c r="X38" s="19">
        <f t="shared" si="10"/>
        <v>38</v>
      </c>
      <c r="Y38" s="19">
        <f t="shared" si="11"/>
        <v>36</v>
      </c>
      <c r="Z38" s="19">
        <f t="shared" si="3"/>
        <v>74</v>
      </c>
      <c r="AA38" s="16"/>
      <c r="AB38" s="58" t="s">
        <v>67</v>
      </c>
      <c r="AC38" s="59"/>
      <c r="AD38" s="19">
        <f>SUM(AD31:AD37)</f>
        <v>4156</v>
      </c>
      <c r="AE38" s="19">
        <f>SUM(AE31:AE37)</f>
        <v>5225</v>
      </c>
      <c r="AF38" s="19">
        <f>SUM(AF31:AF37)</f>
        <v>5539</v>
      </c>
      <c r="AG38" s="19">
        <f>SUM(AG31:AG37)</f>
        <v>10764</v>
      </c>
    </row>
    <row r="39" spans="1:33" ht="17.25" customHeight="1" x14ac:dyDescent="0.15">
      <c r="A39" s="53">
        <v>39</v>
      </c>
      <c r="B39" s="53" t="s">
        <v>99</v>
      </c>
      <c r="C39" s="53">
        <v>0</v>
      </c>
      <c r="D39" s="53"/>
      <c r="E39" s="53">
        <v>0</v>
      </c>
      <c r="F39" s="53"/>
      <c r="G39" s="53">
        <v>192</v>
      </c>
      <c r="H39" s="53">
        <v>1</v>
      </c>
      <c r="I39" s="53">
        <v>6</v>
      </c>
      <c r="J39" s="53">
        <v>199</v>
      </c>
      <c r="K39" s="53">
        <v>326</v>
      </c>
      <c r="L39" s="53">
        <v>2</v>
      </c>
      <c r="M39" s="53">
        <v>328</v>
      </c>
      <c r="N39" s="53">
        <v>312</v>
      </c>
      <c r="O39" s="53">
        <v>5</v>
      </c>
      <c r="P39" s="53">
        <v>317</v>
      </c>
      <c r="Q39" s="53">
        <v>638</v>
      </c>
      <c r="R39" s="53">
        <v>7</v>
      </c>
      <c r="S39" s="53">
        <v>645</v>
      </c>
      <c r="V39" s="44" t="s">
        <v>100</v>
      </c>
      <c r="W39" s="19">
        <f t="shared" si="9"/>
        <v>36</v>
      </c>
      <c r="X39" s="19">
        <f t="shared" si="10"/>
        <v>32</v>
      </c>
      <c r="Y39" s="19">
        <f t="shared" si="11"/>
        <v>35</v>
      </c>
      <c r="Z39" s="19">
        <f t="shared" si="3"/>
        <v>67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53">
        <v>40</v>
      </c>
      <c r="B40" s="53" t="s">
        <v>101</v>
      </c>
      <c r="C40" s="53">
        <v>0</v>
      </c>
      <c r="D40" s="53"/>
      <c r="E40" s="53">
        <v>0</v>
      </c>
      <c r="F40" s="53"/>
      <c r="G40" s="53">
        <v>366</v>
      </c>
      <c r="H40" s="53">
        <v>4</v>
      </c>
      <c r="I40" s="53">
        <v>3</v>
      </c>
      <c r="J40" s="53">
        <v>373</v>
      </c>
      <c r="K40" s="53">
        <v>601</v>
      </c>
      <c r="L40" s="53">
        <v>3</v>
      </c>
      <c r="M40" s="53">
        <v>604</v>
      </c>
      <c r="N40" s="53">
        <v>617</v>
      </c>
      <c r="O40" s="53">
        <v>5</v>
      </c>
      <c r="P40" s="53">
        <v>622</v>
      </c>
      <c r="Q40" s="53">
        <v>1218</v>
      </c>
      <c r="R40" s="53">
        <v>8</v>
      </c>
      <c r="S40" s="53">
        <v>1226</v>
      </c>
      <c r="V40" s="44" t="s">
        <v>102</v>
      </c>
      <c r="W40" s="19">
        <f t="shared" si="9"/>
        <v>126</v>
      </c>
      <c r="X40" s="19">
        <f t="shared" si="10"/>
        <v>115</v>
      </c>
      <c r="Y40" s="19">
        <f t="shared" si="11"/>
        <v>134</v>
      </c>
      <c r="Z40" s="19">
        <f t="shared" si="3"/>
        <v>249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53">
        <v>41</v>
      </c>
      <c r="B41" s="53" t="s">
        <v>103</v>
      </c>
      <c r="C41" s="53">
        <v>0</v>
      </c>
      <c r="D41" s="53"/>
      <c r="E41" s="53">
        <v>0</v>
      </c>
      <c r="F41" s="53"/>
      <c r="G41" s="53">
        <v>315</v>
      </c>
      <c r="H41" s="53">
        <v>0</v>
      </c>
      <c r="I41" s="53">
        <v>5</v>
      </c>
      <c r="J41" s="53">
        <v>320</v>
      </c>
      <c r="K41" s="53">
        <v>507</v>
      </c>
      <c r="L41" s="53">
        <v>1</v>
      </c>
      <c r="M41" s="53">
        <v>508</v>
      </c>
      <c r="N41" s="53">
        <v>529</v>
      </c>
      <c r="O41" s="53">
        <v>4</v>
      </c>
      <c r="P41" s="53">
        <v>533</v>
      </c>
      <c r="Q41" s="53">
        <v>1036</v>
      </c>
      <c r="R41" s="53">
        <v>5</v>
      </c>
      <c r="S41" s="53">
        <v>1041</v>
      </c>
      <c r="V41" s="44" t="s">
        <v>104</v>
      </c>
      <c r="W41" s="19">
        <f t="shared" si="9"/>
        <v>46</v>
      </c>
      <c r="X41" s="19">
        <f t="shared" si="10"/>
        <v>45</v>
      </c>
      <c r="Y41" s="19">
        <f t="shared" si="11"/>
        <v>51</v>
      </c>
      <c r="Z41" s="19">
        <f t="shared" si="3"/>
        <v>96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53">
        <v>42</v>
      </c>
      <c r="B42" s="53" t="s">
        <v>105</v>
      </c>
      <c r="C42" s="53">
        <v>0</v>
      </c>
      <c r="D42" s="53"/>
      <c r="E42" s="53">
        <v>0</v>
      </c>
      <c r="F42" s="53"/>
      <c r="G42" s="53">
        <v>261</v>
      </c>
      <c r="H42" s="53">
        <v>6</v>
      </c>
      <c r="I42" s="53">
        <v>4</v>
      </c>
      <c r="J42" s="53">
        <v>271</v>
      </c>
      <c r="K42" s="53">
        <v>243</v>
      </c>
      <c r="L42" s="53">
        <v>5</v>
      </c>
      <c r="M42" s="53">
        <v>248</v>
      </c>
      <c r="N42" s="53">
        <v>299</v>
      </c>
      <c r="O42" s="53">
        <v>7</v>
      </c>
      <c r="P42" s="53">
        <v>306</v>
      </c>
      <c r="Q42" s="53">
        <v>542</v>
      </c>
      <c r="R42" s="53">
        <v>12</v>
      </c>
      <c r="S42" s="53">
        <v>554</v>
      </c>
      <c r="V42" s="44" t="s">
        <v>106</v>
      </c>
      <c r="W42" s="19">
        <f t="shared" si="9"/>
        <v>169</v>
      </c>
      <c r="X42" s="19">
        <f t="shared" si="10"/>
        <v>136</v>
      </c>
      <c r="Y42" s="19">
        <f t="shared" si="11"/>
        <v>153</v>
      </c>
      <c r="Z42" s="19">
        <f t="shared" si="3"/>
        <v>289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53">
        <v>43</v>
      </c>
      <c r="B43" s="53" t="s">
        <v>107</v>
      </c>
      <c r="C43" s="53">
        <v>0</v>
      </c>
      <c r="D43" s="53"/>
      <c r="E43" s="53">
        <v>0</v>
      </c>
      <c r="F43" s="53"/>
      <c r="G43" s="53">
        <v>237</v>
      </c>
      <c r="H43" s="53">
        <v>0</v>
      </c>
      <c r="I43" s="53">
        <v>0</v>
      </c>
      <c r="J43" s="53">
        <v>237</v>
      </c>
      <c r="K43" s="53">
        <v>252</v>
      </c>
      <c r="L43" s="53">
        <v>0</v>
      </c>
      <c r="M43" s="53">
        <v>252</v>
      </c>
      <c r="N43" s="53">
        <v>260</v>
      </c>
      <c r="O43" s="53">
        <v>0</v>
      </c>
      <c r="P43" s="53">
        <v>260</v>
      </c>
      <c r="Q43" s="53">
        <v>512</v>
      </c>
      <c r="R43" s="53">
        <v>0</v>
      </c>
      <c r="S43" s="53">
        <v>512</v>
      </c>
      <c r="V43" s="44" t="s">
        <v>108</v>
      </c>
      <c r="W43" s="19">
        <f t="shared" si="9"/>
        <v>42</v>
      </c>
      <c r="X43" s="19">
        <f t="shared" si="10"/>
        <v>40</v>
      </c>
      <c r="Y43" s="19">
        <f t="shared" si="11"/>
        <v>48</v>
      </c>
      <c r="Z43" s="19">
        <f t="shared" si="3"/>
        <v>88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53">
        <v>50</v>
      </c>
      <c r="B44" s="53" t="s">
        <v>74</v>
      </c>
      <c r="C44" s="53">
        <v>0</v>
      </c>
      <c r="D44" s="53"/>
      <c r="E44" s="53">
        <v>0</v>
      </c>
      <c r="F44" s="53"/>
      <c r="G44" s="53">
        <v>42</v>
      </c>
      <c r="H44" s="53">
        <v>0</v>
      </c>
      <c r="I44" s="53">
        <v>0</v>
      </c>
      <c r="J44" s="53">
        <v>42</v>
      </c>
      <c r="K44" s="53">
        <v>36</v>
      </c>
      <c r="L44" s="53">
        <v>0</v>
      </c>
      <c r="M44" s="53">
        <v>36</v>
      </c>
      <c r="N44" s="53">
        <v>40</v>
      </c>
      <c r="O44" s="53">
        <v>0</v>
      </c>
      <c r="P44" s="53">
        <v>40</v>
      </c>
      <c r="Q44" s="53">
        <v>76</v>
      </c>
      <c r="R44" s="53">
        <v>0</v>
      </c>
      <c r="S44" s="53">
        <v>76</v>
      </c>
      <c r="V44" s="44" t="s">
        <v>110</v>
      </c>
      <c r="W44" s="19">
        <f t="shared" si="9"/>
        <v>104</v>
      </c>
      <c r="X44" s="19">
        <f t="shared" si="10"/>
        <v>84</v>
      </c>
      <c r="Y44" s="19">
        <f t="shared" si="11"/>
        <v>101</v>
      </c>
      <c r="Z44" s="19">
        <f t="shared" si="3"/>
        <v>185</v>
      </c>
      <c r="AA44" s="16"/>
      <c r="AB44" s="29"/>
      <c r="AC44" s="54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53">
        <v>51</v>
      </c>
      <c r="B45" s="53" t="s">
        <v>77</v>
      </c>
      <c r="C45" s="53">
        <v>0</v>
      </c>
      <c r="D45" s="53"/>
      <c r="E45" s="53">
        <v>0</v>
      </c>
      <c r="F45" s="53"/>
      <c r="G45" s="53">
        <v>79</v>
      </c>
      <c r="H45" s="53">
        <v>0</v>
      </c>
      <c r="I45" s="53">
        <v>0</v>
      </c>
      <c r="J45" s="53">
        <v>79</v>
      </c>
      <c r="K45" s="53">
        <v>87</v>
      </c>
      <c r="L45" s="53">
        <v>0</v>
      </c>
      <c r="M45" s="53">
        <v>87</v>
      </c>
      <c r="N45" s="53">
        <v>90</v>
      </c>
      <c r="O45" s="53">
        <v>0</v>
      </c>
      <c r="P45" s="53">
        <v>90</v>
      </c>
      <c r="Q45" s="53">
        <v>177</v>
      </c>
      <c r="R45" s="53">
        <v>0</v>
      </c>
      <c r="S45" s="53">
        <v>177</v>
      </c>
      <c r="V45" s="44" t="s">
        <v>111</v>
      </c>
      <c r="W45" s="19">
        <f t="shared" si="9"/>
        <v>16</v>
      </c>
      <c r="X45" s="19">
        <f t="shared" si="10"/>
        <v>13</v>
      </c>
      <c r="Y45" s="19">
        <f t="shared" si="11"/>
        <v>10</v>
      </c>
      <c r="Z45" s="19">
        <f t="shared" si="3"/>
        <v>23</v>
      </c>
      <c r="AA45" s="16"/>
      <c r="AB45" s="58" t="s">
        <v>112</v>
      </c>
      <c r="AC45" s="59"/>
      <c r="AD45" s="24">
        <f>VLOOKUP($A37,$A$2:$S$67,10,FALSE)</f>
        <v>449</v>
      </c>
      <c r="AE45" s="24">
        <f>VLOOKUP($A37,$A$2:$S$67,13,FALSE)</f>
        <v>517</v>
      </c>
      <c r="AF45" s="24">
        <f>VLOOKUP($A37,$A$2:$S$67,16,FALSE)</f>
        <v>575</v>
      </c>
      <c r="AG45" s="19">
        <f>AE45+AF45</f>
        <v>1092</v>
      </c>
    </row>
    <row r="46" spans="1:33" ht="17.25" customHeight="1" x14ac:dyDescent="0.15">
      <c r="A46" s="53">
        <v>52</v>
      </c>
      <c r="B46" s="53" t="s">
        <v>79</v>
      </c>
      <c r="C46" s="53">
        <v>0</v>
      </c>
      <c r="D46" s="53"/>
      <c r="E46" s="53">
        <v>0</v>
      </c>
      <c r="F46" s="53"/>
      <c r="G46" s="53">
        <v>68</v>
      </c>
      <c r="H46" s="53">
        <v>1</v>
      </c>
      <c r="I46" s="53">
        <v>0</v>
      </c>
      <c r="J46" s="53">
        <v>69</v>
      </c>
      <c r="K46" s="53">
        <v>68</v>
      </c>
      <c r="L46" s="53">
        <v>1</v>
      </c>
      <c r="M46" s="53">
        <v>69</v>
      </c>
      <c r="N46" s="53">
        <v>71</v>
      </c>
      <c r="O46" s="53">
        <v>0</v>
      </c>
      <c r="P46" s="53">
        <v>71</v>
      </c>
      <c r="Q46" s="53">
        <v>139</v>
      </c>
      <c r="R46" s="53">
        <v>1</v>
      </c>
      <c r="S46" s="53">
        <v>140</v>
      </c>
      <c r="V46" s="44" t="s">
        <v>113</v>
      </c>
      <c r="W46" s="19">
        <f t="shared" si="9"/>
        <v>114</v>
      </c>
      <c r="X46" s="19">
        <f t="shared" si="10"/>
        <v>126</v>
      </c>
      <c r="Y46" s="19">
        <f t="shared" si="11"/>
        <v>138</v>
      </c>
      <c r="Z46" s="19">
        <f t="shared" si="3"/>
        <v>264</v>
      </c>
      <c r="AA46" s="28"/>
      <c r="AB46" s="58" t="s">
        <v>114</v>
      </c>
      <c r="AC46" s="59"/>
      <c r="AD46" s="24">
        <f>VLOOKUP($A38,$A$2:$S$67,10,FALSE)</f>
        <v>424</v>
      </c>
      <c r="AE46" s="24">
        <f>VLOOKUP($A38,$A$2:$S$67,13,FALSE)</f>
        <v>603</v>
      </c>
      <c r="AF46" s="24">
        <f>VLOOKUP($A38,$A$2:$S$67,16,FALSE)</f>
        <v>632</v>
      </c>
      <c r="AG46" s="19">
        <f>AE46+AF46</f>
        <v>1235</v>
      </c>
    </row>
    <row r="47" spans="1:33" ht="17.25" customHeight="1" x14ac:dyDescent="0.15">
      <c r="A47" s="53">
        <v>53</v>
      </c>
      <c r="B47" s="53" t="s">
        <v>82</v>
      </c>
      <c r="C47" s="53">
        <v>0</v>
      </c>
      <c r="D47" s="53"/>
      <c r="E47" s="53">
        <v>0</v>
      </c>
      <c r="F47" s="53"/>
      <c r="G47" s="53">
        <v>46</v>
      </c>
      <c r="H47" s="53">
        <v>0</v>
      </c>
      <c r="I47" s="53">
        <v>0</v>
      </c>
      <c r="J47" s="53">
        <v>46</v>
      </c>
      <c r="K47" s="53">
        <v>47</v>
      </c>
      <c r="L47" s="53">
        <v>0</v>
      </c>
      <c r="M47" s="53">
        <v>47</v>
      </c>
      <c r="N47" s="53">
        <v>44</v>
      </c>
      <c r="O47" s="53">
        <v>0</v>
      </c>
      <c r="P47" s="53">
        <v>44</v>
      </c>
      <c r="Q47" s="53">
        <v>91</v>
      </c>
      <c r="R47" s="53">
        <v>0</v>
      </c>
      <c r="S47" s="53">
        <v>91</v>
      </c>
      <c r="V47" s="44" t="s">
        <v>115</v>
      </c>
      <c r="W47" s="19">
        <f t="shared" si="9"/>
        <v>61</v>
      </c>
      <c r="X47" s="19">
        <f t="shared" si="10"/>
        <v>57</v>
      </c>
      <c r="Y47" s="19">
        <f t="shared" si="11"/>
        <v>66</v>
      </c>
      <c r="Z47" s="19">
        <f t="shared" si="3"/>
        <v>123</v>
      </c>
      <c r="AA47" s="28"/>
      <c r="AB47" s="58" t="s">
        <v>116</v>
      </c>
      <c r="AC47" s="59"/>
      <c r="AD47" s="24">
        <f>VLOOKUP($A39,$A$2:$S$67,10,FALSE)</f>
        <v>199</v>
      </c>
      <c r="AE47" s="24">
        <f>VLOOKUP($A39,$A$2:$S$67,13,FALSE)</f>
        <v>328</v>
      </c>
      <c r="AF47" s="24">
        <f>VLOOKUP($A39,$A$2:$S$67,16,FALSE)</f>
        <v>317</v>
      </c>
      <c r="AG47" s="19">
        <f>AE47+AF47</f>
        <v>645</v>
      </c>
    </row>
    <row r="48" spans="1:33" ht="17.25" customHeight="1" x14ac:dyDescent="0.15">
      <c r="A48" s="53">
        <v>54</v>
      </c>
      <c r="B48" s="53" t="s">
        <v>85</v>
      </c>
      <c r="C48" s="53">
        <v>0</v>
      </c>
      <c r="D48" s="53"/>
      <c r="E48" s="53">
        <v>0</v>
      </c>
      <c r="F48" s="53"/>
      <c r="G48" s="53">
        <v>11</v>
      </c>
      <c r="H48" s="53">
        <v>0</v>
      </c>
      <c r="I48" s="53">
        <v>0</v>
      </c>
      <c r="J48" s="53">
        <v>11</v>
      </c>
      <c r="K48" s="53">
        <v>13</v>
      </c>
      <c r="L48" s="53">
        <v>0</v>
      </c>
      <c r="M48" s="53">
        <v>13</v>
      </c>
      <c r="N48" s="53">
        <v>14</v>
      </c>
      <c r="O48" s="53">
        <v>0</v>
      </c>
      <c r="P48" s="53">
        <v>14</v>
      </c>
      <c r="Q48" s="53">
        <v>27</v>
      </c>
      <c r="R48" s="53">
        <v>0</v>
      </c>
      <c r="S48" s="53">
        <v>27</v>
      </c>
      <c r="V48" s="44" t="s">
        <v>117</v>
      </c>
      <c r="W48" s="19">
        <f t="shared" si="9"/>
        <v>376</v>
      </c>
      <c r="X48" s="19">
        <f t="shared" si="10"/>
        <v>392</v>
      </c>
      <c r="Y48" s="19">
        <f t="shared" si="11"/>
        <v>375</v>
      </c>
      <c r="Z48" s="19">
        <f t="shared" si="3"/>
        <v>767</v>
      </c>
      <c r="AA48" s="28"/>
      <c r="AB48" s="58" t="s">
        <v>118</v>
      </c>
      <c r="AC48" s="59"/>
      <c r="AD48" s="24">
        <f>VLOOKUP($A40,$A$2:$S$67,10,FALSE)</f>
        <v>373</v>
      </c>
      <c r="AE48" s="24">
        <f>VLOOKUP($A40,$A$2:$S$67,13,FALSE)</f>
        <v>604</v>
      </c>
      <c r="AF48" s="24">
        <f>VLOOKUP($A40,$A$2:$S$67,16,FALSE)</f>
        <v>622</v>
      </c>
      <c r="AG48" s="19">
        <f>AE48+AF48</f>
        <v>1226</v>
      </c>
    </row>
    <row r="49" spans="1:33" ht="17.25" customHeight="1" x14ac:dyDescent="0.15">
      <c r="A49" s="53">
        <v>55</v>
      </c>
      <c r="B49" s="53" t="s">
        <v>88</v>
      </c>
      <c r="C49" s="53">
        <v>0</v>
      </c>
      <c r="D49" s="53"/>
      <c r="E49" s="53">
        <v>0</v>
      </c>
      <c r="F49" s="53"/>
      <c r="G49" s="53">
        <v>42</v>
      </c>
      <c r="H49" s="53">
        <v>0</v>
      </c>
      <c r="I49" s="53">
        <v>0</v>
      </c>
      <c r="J49" s="53">
        <v>42</v>
      </c>
      <c r="K49" s="53">
        <v>47</v>
      </c>
      <c r="L49" s="53">
        <v>0</v>
      </c>
      <c r="M49" s="53">
        <v>47</v>
      </c>
      <c r="N49" s="53">
        <v>49</v>
      </c>
      <c r="O49" s="53">
        <v>0</v>
      </c>
      <c r="P49" s="53">
        <v>49</v>
      </c>
      <c r="Q49" s="53">
        <v>96</v>
      </c>
      <c r="R49" s="53">
        <v>0</v>
      </c>
      <c r="S49" s="53">
        <v>96</v>
      </c>
      <c r="V49" s="44" t="s">
        <v>119</v>
      </c>
      <c r="W49" s="19">
        <f t="shared" si="9"/>
        <v>18</v>
      </c>
      <c r="X49" s="19">
        <f t="shared" si="10"/>
        <v>14</v>
      </c>
      <c r="Y49" s="19">
        <f t="shared" si="11"/>
        <v>15</v>
      </c>
      <c r="Z49" s="19">
        <f t="shared" si="3"/>
        <v>29</v>
      </c>
      <c r="AA49" s="16"/>
      <c r="AB49" s="58" t="s">
        <v>103</v>
      </c>
      <c r="AC49" s="59"/>
      <c r="AD49" s="24">
        <f>VLOOKUP($A41,$A$2:$S$67,10,FALSE)</f>
        <v>320</v>
      </c>
      <c r="AE49" s="24">
        <f>VLOOKUP($A41,$A$2:$S$67,13,FALSE)</f>
        <v>508</v>
      </c>
      <c r="AF49" s="24">
        <f>VLOOKUP($A41,$A$2:$S$67,16,FALSE)</f>
        <v>533</v>
      </c>
      <c r="AG49" s="19">
        <f>AE49+AF49</f>
        <v>1041</v>
      </c>
    </row>
    <row r="50" spans="1:33" ht="17.25" customHeight="1" x14ac:dyDescent="0.15">
      <c r="A50" s="53">
        <v>56</v>
      </c>
      <c r="B50" s="53" t="s">
        <v>91</v>
      </c>
      <c r="C50" s="53">
        <v>0</v>
      </c>
      <c r="D50" s="53"/>
      <c r="E50" s="53">
        <v>0</v>
      </c>
      <c r="F50" s="53"/>
      <c r="G50" s="53">
        <v>21</v>
      </c>
      <c r="H50" s="53">
        <v>0</v>
      </c>
      <c r="I50" s="53">
        <v>0</v>
      </c>
      <c r="J50" s="53">
        <v>21</v>
      </c>
      <c r="K50" s="53">
        <v>23</v>
      </c>
      <c r="L50" s="53">
        <v>0</v>
      </c>
      <c r="M50" s="53">
        <v>23</v>
      </c>
      <c r="N50" s="53">
        <v>15</v>
      </c>
      <c r="O50" s="53">
        <v>0</v>
      </c>
      <c r="P50" s="53">
        <v>15</v>
      </c>
      <c r="Q50" s="53">
        <v>38</v>
      </c>
      <c r="R50" s="53">
        <v>0</v>
      </c>
      <c r="S50" s="53">
        <v>38</v>
      </c>
      <c r="V50" s="44" t="s">
        <v>120</v>
      </c>
      <c r="W50" s="19">
        <f t="shared" si="9"/>
        <v>36</v>
      </c>
      <c r="X50" s="19">
        <f t="shared" si="10"/>
        <v>33</v>
      </c>
      <c r="Y50" s="19">
        <f t="shared" si="11"/>
        <v>29</v>
      </c>
      <c r="Z50" s="19">
        <f t="shared" si="3"/>
        <v>62</v>
      </c>
      <c r="AA50" s="16"/>
      <c r="AB50" s="58" t="s">
        <v>67</v>
      </c>
      <c r="AC50" s="59"/>
      <c r="AD50" s="19">
        <f>SUM(AD45:AD49)</f>
        <v>1765</v>
      </c>
      <c r="AE50" s="19">
        <f>SUM(AE45:AE49)</f>
        <v>2560</v>
      </c>
      <c r="AF50" s="19">
        <f>SUM(AF45:AF49)</f>
        <v>2679</v>
      </c>
      <c r="AG50" s="19">
        <f>SUM(AG45:AG49)</f>
        <v>5239</v>
      </c>
    </row>
    <row r="51" spans="1:33" ht="17.25" customHeight="1" x14ac:dyDescent="0.15">
      <c r="A51" s="53">
        <v>57</v>
      </c>
      <c r="B51" s="53" t="s">
        <v>94</v>
      </c>
      <c r="C51" s="53">
        <v>0</v>
      </c>
      <c r="D51" s="53"/>
      <c r="E51" s="53">
        <v>0</v>
      </c>
      <c r="F51" s="53"/>
      <c r="G51" s="53">
        <v>111</v>
      </c>
      <c r="H51" s="53">
        <v>3</v>
      </c>
      <c r="I51" s="53">
        <v>0</v>
      </c>
      <c r="J51" s="53">
        <v>114</v>
      </c>
      <c r="K51" s="53">
        <v>107</v>
      </c>
      <c r="L51" s="53">
        <v>2</v>
      </c>
      <c r="M51" s="53">
        <v>109</v>
      </c>
      <c r="N51" s="53">
        <v>141</v>
      </c>
      <c r="O51" s="53">
        <v>1</v>
      </c>
      <c r="P51" s="53">
        <v>142</v>
      </c>
      <c r="Q51" s="53">
        <v>248</v>
      </c>
      <c r="R51" s="53">
        <v>3</v>
      </c>
      <c r="S51" s="53">
        <v>251</v>
      </c>
      <c r="V51" s="44" t="s">
        <v>121</v>
      </c>
      <c r="W51" s="19">
        <f t="shared" si="9"/>
        <v>17</v>
      </c>
      <c r="X51" s="19">
        <f t="shared" si="10"/>
        <v>17</v>
      </c>
      <c r="Y51" s="19">
        <f t="shared" si="11"/>
        <v>19</v>
      </c>
      <c r="Z51" s="19">
        <f t="shared" si="3"/>
        <v>36</v>
      </c>
      <c r="AA51" s="16"/>
      <c r="AB51" s="25"/>
      <c r="AC51" s="41"/>
    </row>
    <row r="52" spans="1:33" ht="17.25" customHeight="1" x14ac:dyDescent="0.15">
      <c r="A52" s="53">
        <v>58</v>
      </c>
      <c r="B52" s="53" t="s">
        <v>96</v>
      </c>
      <c r="C52" s="53">
        <v>0</v>
      </c>
      <c r="D52" s="53"/>
      <c r="E52" s="53">
        <v>0</v>
      </c>
      <c r="F52" s="53"/>
      <c r="G52" s="53">
        <v>145</v>
      </c>
      <c r="H52" s="53">
        <v>11</v>
      </c>
      <c r="I52" s="53">
        <v>1</v>
      </c>
      <c r="J52" s="53">
        <v>157</v>
      </c>
      <c r="K52" s="53">
        <v>142</v>
      </c>
      <c r="L52" s="53">
        <v>1</v>
      </c>
      <c r="M52" s="53">
        <v>143</v>
      </c>
      <c r="N52" s="53">
        <v>153</v>
      </c>
      <c r="O52" s="53">
        <v>11</v>
      </c>
      <c r="P52" s="53">
        <v>164</v>
      </c>
      <c r="Q52" s="53">
        <v>295</v>
      </c>
      <c r="R52" s="53">
        <v>12</v>
      </c>
      <c r="S52" s="53">
        <v>307</v>
      </c>
      <c r="V52" s="44" t="s">
        <v>122</v>
      </c>
      <c r="W52" s="19">
        <f t="shared" si="9"/>
        <v>55</v>
      </c>
      <c r="X52" s="19">
        <f t="shared" si="10"/>
        <v>58</v>
      </c>
      <c r="Y52" s="19">
        <f t="shared" si="11"/>
        <v>60</v>
      </c>
      <c r="Z52" s="19">
        <f t="shared" si="3"/>
        <v>118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53">
        <v>59</v>
      </c>
      <c r="B53" s="53" t="s">
        <v>98</v>
      </c>
      <c r="C53" s="53">
        <v>0</v>
      </c>
      <c r="D53" s="53"/>
      <c r="E53" s="53">
        <v>0</v>
      </c>
      <c r="F53" s="53"/>
      <c r="G53" s="53">
        <v>37</v>
      </c>
      <c r="H53" s="53">
        <v>0</v>
      </c>
      <c r="I53" s="53">
        <v>2</v>
      </c>
      <c r="J53" s="53">
        <v>39</v>
      </c>
      <c r="K53" s="53">
        <v>38</v>
      </c>
      <c r="L53" s="53">
        <v>0</v>
      </c>
      <c r="M53" s="53">
        <v>38</v>
      </c>
      <c r="N53" s="53">
        <v>34</v>
      </c>
      <c r="O53" s="53">
        <v>2</v>
      </c>
      <c r="P53" s="53">
        <v>36</v>
      </c>
      <c r="Q53" s="53">
        <v>72</v>
      </c>
      <c r="R53" s="53">
        <v>2</v>
      </c>
      <c r="S53" s="53">
        <v>74</v>
      </c>
      <c r="AB53" s="25"/>
      <c r="AC53" s="25"/>
      <c r="AD53" s="25"/>
      <c r="AE53" s="25"/>
      <c r="AF53" s="25"/>
      <c r="AG53" s="25"/>
    </row>
    <row r="54" spans="1:33" x14ac:dyDescent="0.15">
      <c r="A54" s="53">
        <v>60</v>
      </c>
      <c r="B54" s="53" t="s">
        <v>100</v>
      </c>
      <c r="C54" s="53">
        <v>0</v>
      </c>
      <c r="D54" s="53"/>
      <c r="E54" s="53">
        <v>0</v>
      </c>
      <c r="F54" s="53"/>
      <c r="G54" s="53">
        <v>33</v>
      </c>
      <c r="H54" s="53">
        <v>3</v>
      </c>
      <c r="I54" s="53">
        <v>0</v>
      </c>
      <c r="J54" s="53">
        <v>36</v>
      </c>
      <c r="K54" s="53">
        <v>29</v>
      </c>
      <c r="L54" s="53">
        <v>3</v>
      </c>
      <c r="M54" s="53">
        <v>32</v>
      </c>
      <c r="N54" s="53">
        <v>35</v>
      </c>
      <c r="O54" s="53">
        <v>0</v>
      </c>
      <c r="P54" s="53">
        <v>35</v>
      </c>
      <c r="Q54" s="53">
        <v>64</v>
      </c>
      <c r="R54" s="53">
        <v>3</v>
      </c>
      <c r="S54" s="53">
        <v>67</v>
      </c>
    </row>
    <row r="55" spans="1:33" ht="14.25" x14ac:dyDescent="0.15">
      <c r="A55" s="53">
        <v>61</v>
      </c>
      <c r="B55" s="53" t="s">
        <v>102</v>
      </c>
      <c r="C55" s="53">
        <v>0</v>
      </c>
      <c r="D55" s="53"/>
      <c r="E55" s="53">
        <v>0</v>
      </c>
      <c r="F55" s="53"/>
      <c r="G55" s="53">
        <v>101</v>
      </c>
      <c r="H55" s="53">
        <v>25</v>
      </c>
      <c r="I55" s="53">
        <v>0</v>
      </c>
      <c r="J55" s="53">
        <v>126</v>
      </c>
      <c r="K55" s="53">
        <v>107</v>
      </c>
      <c r="L55" s="53">
        <v>8</v>
      </c>
      <c r="M55" s="53">
        <v>115</v>
      </c>
      <c r="N55" s="53">
        <v>117</v>
      </c>
      <c r="O55" s="53">
        <v>17</v>
      </c>
      <c r="P55" s="53">
        <v>134</v>
      </c>
      <c r="Q55" s="53">
        <v>224</v>
      </c>
      <c r="R55" s="53">
        <v>25</v>
      </c>
      <c r="S55" s="53">
        <v>249</v>
      </c>
      <c r="V55" s="2"/>
    </row>
    <row r="56" spans="1:33" x14ac:dyDescent="0.15">
      <c r="A56" s="53">
        <v>62</v>
      </c>
      <c r="B56" s="53" t="s">
        <v>104</v>
      </c>
      <c r="C56" s="53">
        <v>0</v>
      </c>
      <c r="D56" s="53"/>
      <c r="E56" s="53">
        <v>0</v>
      </c>
      <c r="F56" s="53"/>
      <c r="G56" s="53">
        <v>46</v>
      </c>
      <c r="H56" s="53">
        <v>0</v>
      </c>
      <c r="I56" s="53">
        <v>0</v>
      </c>
      <c r="J56" s="53">
        <v>46</v>
      </c>
      <c r="K56" s="53">
        <v>45</v>
      </c>
      <c r="L56" s="53">
        <v>0</v>
      </c>
      <c r="M56" s="53">
        <v>45</v>
      </c>
      <c r="N56" s="53">
        <v>51</v>
      </c>
      <c r="O56" s="53">
        <v>0</v>
      </c>
      <c r="P56" s="53">
        <v>51</v>
      </c>
      <c r="Q56" s="53">
        <v>96</v>
      </c>
      <c r="R56" s="53">
        <v>0</v>
      </c>
      <c r="S56" s="53">
        <v>96</v>
      </c>
    </row>
    <row r="57" spans="1:33" x14ac:dyDescent="0.15">
      <c r="A57" s="53">
        <v>63</v>
      </c>
      <c r="B57" s="53" t="s">
        <v>106</v>
      </c>
      <c r="C57" s="53">
        <v>0</v>
      </c>
      <c r="D57" s="53"/>
      <c r="E57" s="53">
        <v>0</v>
      </c>
      <c r="F57" s="53"/>
      <c r="G57" s="53">
        <v>152</v>
      </c>
      <c r="H57" s="53">
        <v>16</v>
      </c>
      <c r="I57" s="53">
        <v>1</v>
      </c>
      <c r="J57" s="53">
        <v>169</v>
      </c>
      <c r="K57" s="53">
        <v>136</v>
      </c>
      <c r="L57" s="53">
        <v>0</v>
      </c>
      <c r="M57" s="53">
        <v>136</v>
      </c>
      <c r="N57" s="53">
        <v>135</v>
      </c>
      <c r="O57" s="53">
        <v>18</v>
      </c>
      <c r="P57" s="53">
        <v>153</v>
      </c>
      <c r="Q57" s="53">
        <v>271</v>
      </c>
      <c r="R57" s="53">
        <v>18</v>
      </c>
      <c r="S57" s="53">
        <v>289</v>
      </c>
    </row>
    <row r="58" spans="1:33" x14ac:dyDescent="0.15">
      <c r="A58" s="53">
        <v>64</v>
      </c>
      <c r="B58" s="53" t="s">
        <v>108</v>
      </c>
      <c r="C58" s="53">
        <v>0</v>
      </c>
      <c r="D58" s="53"/>
      <c r="E58" s="53">
        <v>0</v>
      </c>
      <c r="F58" s="53"/>
      <c r="G58" s="53">
        <v>42</v>
      </c>
      <c r="H58" s="53">
        <v>0</v>
      </c>
      <c r="I58" s="53">
        <v>0</v>
      </c>
      <c r="J58" s="53">
        <v>42</v>
      </c>
      <c r="K58" s="53">
        <v>40</v>
      </c>
      <c r="L58" s="53">
        <v>0</v>
      </c>
      <c r="M58" s="53">
        <v>40</v>
      </c>
      <c r="N58" s="53">
        <v>48</v>
      </c>
      <c r="O58" s="53">
        <v>0</v>
      </c>
      <c r="P58" s="53">
        <v>48</v>
      </c>
      <c r="Q58" s="53">
        <v>88</v>
      </c>
      <c r="R58" s="53">
        <v>0</v>
      </c>
      <c r="S58" s="53">
        <v>88</v>
      </c>
    </row>
    <row r="59" spans="1:33" x14ac:dyDescent="0.15">
      <c r="A59" s="53">
        <v>65</v>
      </c>
      <c r="B59" s="53" t="s">
        <v>110</v>
      </c>
      <c r="C59" s="53">
        <v>0</v>
      </c>
      <c r="D59" s="53"/>
      <c r="E59" s="53">
        <v>0</v>
      </c>
      <c r="F59" s="53"/>
      <c r="G59" s="53">
        <v>103</v>
      </c>
      <c r="H59" s="53">
        <v>0</v>
      </c>
      <c r="I59" s="53">
        <v>1</v>
      </c>
      <c r="J59" s="53">
        <v>104</v>
      </c>
      <c r="K59" s="53">
        <v>83</v>
      </c>
      <c r="L59" s="53">
        <v>1</v>
      </c>
      <c r="M59" s="53">
        <v>84</v>
      </c>
      <c r="N59" s="53">
        <v>101</v>
      </c>
      <c r="O59" s="53">
        <v>0</v>
      </c>
      <c r="P59" s="53">
        <v>101</v>
      </c>
      <c r="Q59" s="53">
        <v>184</v>
      </c>
      <c r="R59" s="53">
        <v>1</v>
      </c>
      <c r="S59" s="53">
        <v>185</v>
      </c>
    </row>
    <row r="60" spans="1:33" x14ac:dyDescent="0.15">
      <c r="A60" s="53">
        <v>66</v>
      </c>
      <c r="B60" s="53" t="s">
        <v>111</v>
      </c>
      <c r="C60" s="53">
        <v>0</v>
      </c>
      <c r="D60" s="53"/>
      <c r="E60" s="53">
        <v>0</v>
      </c>
      <c r="F60" s="53"/>
      <c r="G60" s="53">
        <v>14</v>
      </c>
      <c r="H60" s="53">
        <v>2</v>
      </c>
      <c r="I60" s="53">
        <v>0</v>
      </c>
      <c r="J60" s="53">
        <v>16</v>
      </c>
      <c r="K60" s="53">
        <v>11</v>
      </c>
      <c r="L60" s="53">
        <v>2</v>
      </c>
      <c r="M60" s="53">
        <v>13</v>
      </c>
      <c r="N60" s="53">
        <v>10</v>
      </c>
      <c r="O60" s="53">
        <v>0</v>
      </c>
      <c r="P60" s="53">
        <v>10</v>
      </c>
      <c r="Q60" s="53">
        <v>21</v>
      </c>
      <c r="R60" s="53">
        <v>2</v>
      </c>
      <c r="S60" s="53">
        <v>23</v>
      </c>
    </row>
    <row r="61" spans="1:33" x14ac:dyDescent="0.15">
      <c r="A61" s="53">
        <v>67</v>
      </c>
      <c r="B61" s="53" t="s">
        <v>113</v>
      </c>
      <c r="C61" s="53">
        <v>0</v>
      </c>
      <c r="D61" s="53"/>
      <c r="E61" s="53">
        <v>0</v>
      </c>
      <c r="F61" s="53"/>
      <c r="G61" s="53">
        <v>112</v>
      </c>
      <c r="H61" s="53">
        <v>1</v>
      </c>
      <c r="I61" s="53">
        <v>1</v>
      </c>
      <c r="J61" s="53">
        <v>114</v>
      </c>
      <c r="K61" s="53">
        <v>124</v>
      </c>
      <c r="L61" s="53">
        <v>2</v>
      </c>
      <c r="M61" s="53">
        <v>126</v>
      </c>
      <c r="N61" s="53">
        <v>138</v>
      </c>
      <c r="O61" s="53">
        <v>0</v>
      </c>
      <c r="P61" s="53">
        <v>138</v>
      </c>
      <c r="Q61" s="53">
        <v>262</v>
      </c>
      <c r="R61" s="53">
        <v>2</v>
      </c>
      <c r="S61" s="53">
        <v>264</v>
      </c>
    </row>
    <row r="62" spans="1:33" x14ac:dyDescent="0.15">
      <c r="A62" s="53">
        <v>68</v>
      </c>
      <c r="B62" s="53" t="s">
        <v>123</v>
      </c>
      <c r="C62" s="53">
        <v>0</v>
      </c>
      <c r="D62" s="53"/>
      <c r="E62" s="53">
        <v>0</v>
      </c>
      <c r="F62" s="53"/>
      <c r="G62" s="53">
        <v>59</v>
      </c>
      <c r="H62" s="53">
        <v>1</v>
      </c>
      <c r="I62" s="53">
        <v>1</v>
      </c>
      <c r="J62" s="53">
        <v>61</v>
      </c>
      <c r="K62" s="53">
        <v>57</v>
      </c>
      <c r="L62" s="53">
        <v>0</v>
      </c>
      <c r="M62" s="53">
        <v>57</v>
      </c>
      <c r="N62" s="53">
        <v>64</v>
      </c>
      <c r="O62" s="53">
        <v>2</v>
      </c>
      <c r="P62" s="53">
        <v>66</v>
      </c>
      <c r="Q62" s="53">
        <v>121</v>
      </c>
      <c r="R62" s="53">
        <v>2</v>
      </c>
      <c r="S62" s="53">
        <v>123</v>
      </c>
    </row>
    <row r="63" spans="1:33" x14ac:dyDescent="0.15">
      <c r="A63" s="53">
        <v>69</v>
      </c>
      <c r="B63" s="53" t="s">
        <v>117</v>
      </c>
      <c r="C63" s="53">
        <v>0</v>
      </c>
      <c r="D63" s="53"/>
      <c r="E63" s="53">
        <v>0</v>
      </c>
      <c r="F63" s="53"/>
      <c r="G63" s="53">
        <v>369</v>
      </c>
      <c r="H63" s="53">
        <v>4</v>
      </c>
      <c r="I63" s="53">
        <v>3</v>
      </c>
      <c r="J63" s="53">
        <v>376</v>
      </c>
      <c r="K63" s="53">
        <v>385</v>
      </c>
      <c r="L63" s="53">
        <v>7</v>
      </c>
      <c r="M63" s="53">
        <v>392</v>
      </c>
      <c r="N63" s="53">
        <v>375</v>
      </c>
      <c r="O63" s="53">
        <v>0</v>
      </c>
      <c r="P63" s="53">
        <v>375</v>
      </c>
      <c r="Q63" s="53">
        <v>760</v>
      </c>
      <c r="R63" s="53">
        <v>7</v>
      </c>
      <c r="S63" s="53">
        <v>767</v>
      </c>
    </row>
    <row r="64" spans="1:33" x14ac:dyDescent="0.15">
      <c r="A64" s="53">
        <v>70</v>
      </c>
      <c r="B64" s="53" t="s">
        <v>119</v>
      </c>
      <c r="C64" s="53">
        <v>0</v>
      </c>
      <c r="D64" s="53"/>
      <c r="E64" s="53">
        <v>0</v>
      </c>
      <c r="F64" s="53"/>
      <c r="G64" s="53">
        <v>18</v>
      </c>
      <c r="H64" s="53">
        <v>0</v>
      </c>
      <c r="I64" s="53">
        <v>0</v>
      </c>
      <c r="J64" s="53">
        <v>18</v>
      </c>
      <c r="K64" s="53">
        <v>14</v>
      </c>
      <c r="L64" s="53">
        <v>0</v>
      </c>
      <c r="M64" s="53">
        <v>14</v>
      </c>
      <c r="N64" s="53">
        <v>15</v>
      </c>
      <c r="O64" s="53">
        <v>0</v>
      </c>
      <c r="P64" s="53">
        <v>15</v>
      </c>
      <c r="Q64" s="53">
        <v>29</v>
      </c>
      <c r="R64" s="53">
        <v>0</v>
      </c>
      <c r="S64" s="53">
        <v>29</v>
      </c>
    </row>
    <row r="65" spans="1:19" s="10" customFormat="1" x14ac:dyDescent="0.15">
      <c r="A65" s="53">
        <v>71</v>
      </c>
      <c r="B65" s="53" t="s">
        <v>120</v>
      </c>
      <c r="C65" s="53">
        <v>0</v>
      </c>
      <c r="D65" s="53"/>
      <c r="E65" s="53">
        <v>0</v>
      </c>
      <c r="F65" s="53"/>
      <c r="G65" s="53">
        <v>36</v>
      </c>
      <c r="H65" s="53">
        <v>0</v>
      </c>
      <c r="I65" s="53">
        <v>0</v>
      </c>
      <c r="J65" s="53">
        <v>36</v>
      </c>
      <c r="K65" s="53">
        <v>33</v>
      </c>
      <c r="L65" s="53">
        <v>0</v>
      </c>
      <c r="M65" s="53">
        <v>33</v>
      </c>
      <c r="N65" s="53">
        <v>29</v>
      </c>
      <c r="O65" s="53">
        <v>0</v>
      </c>
      <c r="P65" s="53">
        <v>29</v>
      </c>
      <c r="Q65" s="53">
        <v>62</v>
      </c>
      <c r="R65" s="53">
        <v>0</v>
      </c>
      <c r="S65" s="53">
        <v>62</v>
      </c>
    </row>
    <row r="66" spans="1:19" s="10" customFormat="1" x14ac:dyDescent="0.15">
      <c r="A66" s="53">
        <v>72</v>
      </c>
      <c r="B66" s="53" t="s">
        <v>121</v>
      </c>
      <c r="C66" s="53">
        <v>0</v>
      </c>
      <c r="D66" s="53"/>
      <c r="E66" s="53">
        <v>0</v>
      </c>
      <c r="F66" s="53"/>
      <c r="G66" s="53">
        <v>17</v>
      </c>
      <c r="H66" s="53">
        <v>0</v>
      </c>
      <c r="I66" s="53">
        <v>0</v>
      </c>
      <c r="J66" s="53">
        <v>17</v>
      </c>
      <c r="K66" s="53">
        <v>17</v>
      </c>
      <c r="L66" s="53">
        <v>0</v>
      </c>
      <c r="M66" s="53">
        <v>17</v>
      </c>
      <c r="N66" s="53">
        <v>19</v>
      </c>
      <c r="O66" s="53">
        <v>0</v>
      </c>
      <c r="P66" s="53">
        <v>19</v>
      </c>
      <c r="Q66" s="53">
        <v>36</v>
      </c>
      <c r="R66" s="53">
        <v>0</v>
      </c>
      <c r="S66" s="53">
        <v>36</v>
      </c>
    </row>
    <row r="67" spans="1:19" s="10" customFormat="1" x14ac:dyDescent="0.15">
      <c r="A67" s="53">
        <v>73</v>
      </c>
      <c r="B67" s="53" t="s">
        <v>122</v>
      </c>
      <c r="C67" s="53">
        <v>0</v>
      </c>
      <c r="D67" s="53"/>
      <c r="E67" s="53">
        <v>0</v>
      </c>
      <c r="F67" s="53"/>
      <c r="G67" s="53">
        <v>55</v>
      </c>
      <c r="H67" s="53">
        <v>0</v>
      </c>
      <c r="I67" s="53">
        <v>0</v>
      </c>
      <c r="J67" s="53">
        <v>55</v>
      </c>
      <c r="K67" s="53">
        <v>58</v>
      </c>
      <c r="L67" s="53">
        <v>0</v>
      </c>
      <c r="M67" s="53">
        <v>58</v>
      </c>
      <c r="N67" s="53">
        <v>60</v>
      </c>
      <c r="O67" s="53">
        <v>0</v>
      </c>
      <c r="P67" s="53">
        <v>60</v>
      </c>
      <c r="Q67" s="53">
        <v>118</v>
      </c>
      <c r="R67" s="53">
        <v>0</v>
      </c>
      <c r="S67" s="53">
        <v>118</v>
      </c>
    </row>
    <row r="68" spans="1:19" s="10" customFormat="1" x14ac:dyDescent="0.15">
      <c r="A68" s="53">
        <v>99</v>
      </c>
      <c r="B68" s="53" t="s">
        <v>124</v>
      </c>
      <c r="C68" s="53">
        <v>0</v>
      </c>
      <c r="D68" s="53"/>
      <c r="E68" s="53">
        <v>0</v>
      </c>
      <c r="F68" s="53"/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7:AC7"/>
    <mergeCell ref="AB8:AB11"/>
    <mergeCell ref="AB13:AC13"/>
    <mergeCell ref="V1:AC1"/>
    <mergeCell ref="AB3:AC3"/>
    <mergeCell ref="AB4:AC4"/>
    <mergeCell ref="AB5:AC5"/>
    <mergeCell ref="AB6:AC6"/>
  </mergeCells>
  <phoneticPr fontId="3"/>
  <pageMargins left="0.7" right="0.7" top="0.75" bottom="0.75" header="0.3" footer="0.3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2022.4</vt:lpstr>
      <vt:lpstr>2022.5</vt:lpstr>
      <vt:lpstr>2022.6</vt:lpstr>
      <vt:lpstr>2022.7</vt:lpstr>
      <vt:lpstr>2022.8</vt:lpstr>
      <vt:lpstr>2022.9</vt:lpstr>
      <vt:lpstr>2022.10</vt:lpstr>
      <vt:lpstr>2022.11</vt:lpstr>
      <vt:lpstr>2022.12</vt:lpstr>
      <vt:lpstr>2023.1</vt:lpstr>
      <vt:lpstr>2023.2</vt:lpstr>
      <vt:lpstr>2023.3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篠原 舞</cp:lastModifiedBy>
  <cp:lastPrinted>2022-11-01T02:41:31Z</cp:lastPrinted>
  <dcterms:created xsi:type="dcterms:W3CDTF">2018-05-07T06:47:26Z</dcterms:created>
  <dcterms:modified xsi:type="dcterms:W3CDTF">2023-04-07T05:39:05Z</dcterms:modified>
</cp:coreProperties>
</file>