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戸籍・証明担当（令和6年度）\050 統計資料（住基年報、月報、人口動態、厚生統計、人口推計調査）\010 住基年報、月報\R6人口\R6人口公表（HP・ライブラリ）\HP用\R7.3\"/>
    </mc:Choice>
  </mc:AlternateContent>
  <bookViews>
    <workbookView xWindow="0" yWindow="0" windowWidth="19200" windowHeight="11610"/>
  </bookViews>
  <sheets>
    <sheet name="2024.4" sheetId="69" r:id="rId1"/>
    <sheet name="2024.5" sheetId="70" r:id="rId2"/>
    <sheet name="2024.6" sheetId="71" r:id="rId3"/>
    <sheet name="2024.7" sheetId="72" r:id="rId4"/>
    <sheet name="2024.8" sheetId="73" r:id="rId5"/>
    <sheet name="2024.9" sheetId="74" r:id="rId6"/>
    <sheet name="2024.10" sheetId="75" r:id="rId7"/>
    <sheet name="2024.11" sheetId="76" r:id="rId8"/>
    <sheet name="2024.12" sheetId="77" r:id="rId9"/>
    <sheet name="2025.1" sheetId="78" r:id="rId10"/>
    <sheet name="2025.2" sheetId="79" r:id="rId11"/>
    <sheet name="2025.3" sheetId="6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79" l="1"/>
  <c r="Z52" i="79" s="1"/>
  <c r="X52" i="79"/>
  <c r="W52" i="79"/>
  <c r="Y51" i="79"/>
  <c r="Z51" i="79" s="1"/>
  <c r="X51" i="79"/>
  <c r="W51" i="79"/>
  <c r="Y50" i="79"/>
  <c r="Z50" i="79" s="1"/>
  <c r="X50" i="79"/>
  <c r="W50" i="79"/>
  <c r="AF49" i="79"/>
  <c r="AE49" i="79"/>
  <c r="AG49" i="79" s="1"/>
  <c r="AD49" i="79"/>
  <c r="Y49" i="79"/>
  <c r="Z49" i="79" s="1"/>
  <c r="X49" i="79"/>
  <c r="W49" i="79"/>
  <c r="AF48" i="79"/>
  <c r="AE48" i="79"/>
  <c r="AG48" i="79" s="1"/>
  <c r="AD48" i="79"/>
  <c r="Y48" i="79"/>
  <c r="Z48" i="79" s="1"/>
  <c r="X48" i="79"/>
  <c r="W48" i="79"/>
  <c r="AF47" i="79"/>
  <c r="AE47" i="79"/>
  <c r="AG47" i="79" s="1"/>
  <c r="AD47" i="79"/>
  <c r="Y47" i="79"/>
  <c r="Z47" i="79" s="1"/>
  <c r="X47" i="79"/>
  <c r="W47" i="79"/>
  <c r="AF46" i="79"/>
  <c r="AE46" i="79"/>
  <c r="AG46" i="79" s="1"/>
  <c r="AD46" i="79"/>
  <c r="Y46" i="79"/>
  <c r="Z46" i="79" s="1"/>
  <c r="X46" i="79"/>
  <c r="W46" i="79"/>
  <c r="AF45" i="79"/>
  <c r="AF50" i="79" s="1"/>
  <c r="Y28" i="79" s="1"/>
  <c r="AE45" i="79"/>
  <c r="AG45" i="79" s="1"/>
  <c r="AG50" i="79" s="1"/>
  <c r="AD45" i="79"/>
  <c r="AD50" i="79" s="1"/>
  <c r="W28" i="79" s="1"/>
  <c r="Y45" i="79"/>
  <c r="Z45" i="79" s="1"/>
  <c r="X45" i="79"/>
  <c r="W45" i="79"/>
  <c r="Y44" i="79"/>
  <c r="Z44" i="79" s="1"/>
  <c r="X44" i="79"/>
  <c r="W44" i="79"/>
  <c r="Y43" i="79"/>
  <c r="Z43" i="79" s="1"/>
  <c r="X43" i="79"/>
  <c r="W43" i="79"/>
  <c r="Y42" i="79"/>
  <c r="Z42" i="79" s="1"/>
  <c r="X42" i="79"/>
  <c r="W42" i="79"/>
  <c r="Y41" i="79"/>
  <c r="Z41" i="79" s="1"/>
  <c r="X41" i="79"/>
  <c r="W41" i="79"/>
  <c r="Y40" i="79"/>
  <c r="Z40" i="79" s="1"/>
  <c r="X40" i="79"/>
  <c r="W40" i="79"/>
  <c r="Y39" i="79"/>
  <c r="Z39" i="79" s="1"/>
  <c r="X39" i="79"/>
  <c r="W39" i="79"/>
  <c r="Y38" i="79"/>
  <c r="Z38" i="79" s="1"/>
  <c r="X38" i="79"/>
  <c r="W38" i="79"/>
  <c r="AF37" i="79"/>
  <c r="AE37" i="79"/>
  <c r="AG37" i="79" s="1"/>
  <c r="AD37" i="79"/>
  <c r="Y37" i="79"/>
  <c r="Z37" i="79" s="1"/>
  <c r="X37" i="79"/>
  <c r="W37" i="79"/>
  <c r="AF36" i="79"/>
  <c r="AE36" i="79"/>
  <c r="AG36" i="79" s="1"/>
  <c r="AD36" i="79"/>
  <c r="Y36" i="79"/>
  <c r="Z36" i="79" s="1"/>
  <c r="X36" i="79"/>
  <c r="W36" i="79"/>
  <c r="AF35" i="79"/>
  <c r="AE35" i="79"/>
  <c r="AG35" i="79" s="1"/>
  <c r="AD35" i="79"/>
  <c r="W26" i="79" s="1"/>
  <c r="Y35" i="79"/>
  <c r="Z35" i="79" s="1"/>
  <c r="X35" i="79"/>
  <c r="W35" i="79"/>
  <c r="AF34" i="79"/>
  <c r="AE34" i="79"/>
  <c r="AG34" i="79" s="1"/>
  <c r="AD34" i="79"/>
  <c r="Y34" i="79"/>
  <c r="Z34" i="79" s="1"/>
  <c r="X34" i="79"/>
  <c r="W34" i="79"/>
  <c r="AF33" i="79"/>
  <c r="AE33" i="79"/>
  <c r="AG33" i="79" s="1"/>
  <c r="AD33" i="79"/>
  <c r="Y33" i="79"/>
  <c r="Z33" i="79" s="1"/>
  <c r="X33" i="79"/>
  <c r="W33" i="79"/>
  <c r="AF32" i="79"/>
  <c r="Y24" i="79" s="1"/>
  <c r="Z24" i="79" s="1"/>
  <c r="AE32" i="79"/>
  <c r="AG32" i="79" s="1"/>
  <c r="AD32" i="79"/>
  <c r="W24" i="79" s="1"/>
  <c r="Y32" i="79"/>
  <c r="Z32" i="79" s="1"/>
  <c r="X32" i="79"/>
  <c r="W32" i="79"/>
  <c r="AF31" i="79"/>
  <c r="AF38" i="79" s="1"/>
  <c r="AE31" i="79"/>
  <c r="AG31" i="79" s="1"/>
  <c r="AD31" i="79"/>
  <c r="Y31" i="79"/>
  <c r="Z31" i="79" s="1"/>
  <c r="X31" i="79"/>
  <c r="W31" i="79"/>
  <c r="Y30" i="79"/>
  <c r="Z30" i="79" s="1"/>
  <c r="X30" i="79"/>
  <c r="W30" i="79"/>
  <c r="Y29" i="79"/>
  <c r="Z29" i="79" s="1"/>
  <c r="X29" i="79"/>
  <c r="W29" i="79"/>
  <c r="Y27" i="79"/>
  <c r="Z27" i="79" s="1"/>
  <c r="X27" i="79"/>
  <c r="W27" i="79"/>
  <c r="Y26" i="79"/>
  <c r="Z26" i="79" s="1"/>
  <c r="X26" i="79"/>
  <c r="Y25" i="79"/>
  <c r="Z25" i="79" s="1"/>
  <c r="X25" i="79"/>
  <c r="W25" i="79"/>
  <c r="X24" i="79"/>
  <c r="AF23" i="79"/>
  <c r="AE23" i="79"/>
  <c r="AG23" i="79" s="1"/>
  <c r="AD23" i="79"/>
  <c r="AF22" i="79"/>
  <c r="AE22" i="79"/>
  <c r="AG22" i="79" s="1"/>
  <c r="AD22" i="79"/>
  <c r="AF21" i="79"/>
  <c r="AE21" i="79"/>
  <c r="AG21" i="79" s="1"/>
  <c r="AD21" i="79"/>
  <c r="Y21" i="79"/>
  <c r="Z21" i="79" s="1"/>
  <c r="X21" i="79"/>
  <c r="W21" i="79"/>
  <c r="AF20" i="79"/>
  <c r="AE20" i="79"/>
  <c r="AG20" i="79" s="1"/>
  <c r="AD20" i="79"/>
  <c r="Y20" i="79"/>
  <c r="Z20" i="79" s="1"/>
  <c r="X20" i="79"/>
  <c r="W20" i="79"/>
  <c r="AF19" i="79"/>
  <c r="Y23" i="79" s="1"/>
  <c r="Z23" i="79" s="1"/>
  <c r="AE19" i="79"/>
  <c r="X23" i="79" s="1"/>
  <c r="AD19" i="79"/>
  <c r="W23" i="79" s="1"/>
  <c r="Y19" i="79"/>
  <c r="Z19" i="79" s="1"/>
  <c r="X19" i="79"/>
  <c r="W19" i="79"/>
  <c r="AF18" i="79"/>
  <c r="AE18" i="79"/>
  <c r="AG18" i="79" s="1"/>
  <c r="AD18" i="79"/>
  <c r="Y18" i="79"/>
  <c r="Z18" i="79" s="1"/>
  <c r="X18" i="79"/>
  <c r="W18" i="79"/>
  <c r="AF17" i="79"/>
  <c r="AE17" i="79"/>
  <c r="AG17" i="79" s="1"/>
  <c r="AD17" i="79"/>
  <c r="W22" i="79" s="1"/>
  <c r="Y17" i="79"/>
  <c r="Z17" i="79" s="1"/>
  <c r="X17" i="79"/>
  <c r="W17" i="79"/>
  <c r="AF16" i="79"/>
  <c r="AF15" i="79" s="1"/>
  <c r="AE16" i="79"/>
  <c r="AE15" i="79" s="1"/>
  <c r="AD16" i="79"/>
  <c r="AD15" i="79" s="1"/>
  <c r="Y16" i="79"/>
  <c r="Z16" i="79" s="1"/>
  <c r="X16" i="79"/>
  <c r="W16" i="79"/>
  <c r="Y15" i="79"/>
  <c r="Z15" i="79" s="1"/>
  <c r="X15" i="79"/>
  <c r="W15" i="79"/>
  <c r="Y14" i="79"/>
  <c r="Z14" i="79" s="1"/>
  <c r="X14" i="79"/>
  <c r="W14" i="79"/>
  <c r="Y13" i="79"/>
  <c r="Z13" i="79" s="1"/>
  <c r="X13" i="79"/>
  <c r="W13" i="79"/>
  <c r="Y12" i="79"/>
  <c r="Z12" i="79" s="1"/>
  <c r="X12" i="79"/>
  <c r="W12" i="79"/>
  <c r="AG11" i="79"/>
  <c r="Y11" i="79"/>
  <c r="X11" i="79"/>
  <c r="W11" i="79"/>
  <c r="AG10" i="79"/>
  <c r="Z10" i="79"/>
  <c r="Y10" i="79"/>
  <c r="X10" i="79"/>
  <c r="W10" i="79"/>
  <c r="AG9" i="79"/>
  <c r="Z9" i="79"/>
  <c r="Y9" i="79"/>
  <c r="X9" i="79"/>
  <c r="W9" i="79"/>
  <c r="AG8" i="79"/>
  <c r="AG7" i="79" s="1"/>
  <c r="Y8" i="79"/>
  <c r="Z8" i="79" s="1"/>
  <c r="X8" i="79"/>
  <c r="W8" i="79"/>
  <c r="AF7" i="79"/>
  <c r="AE7" i="79"/>
  <c r="AD7" i="79"/>
  <c r="Y7" i="79"/>
  <c r="Z7" i="79" s="1"/>
  <c r="X7" i="79"/>
  <c r="W7" i="79"/>
  <c r="AD6" i="79"/>
  <c r="Y6" i="79"/>
  <c r="Z6" i="79" s="1"/>
  <c r="X6" i="79"/>
  <c r="W6" i="79"/>
  <c r="AF5" i="79"/>
  <c r="AF6" i="79" s="1"/>
  <c r="AE5" i="79"/>
  <c r="AE6" i="79" s="1"/>
  <c r="Z5" i="79"/>
  <c r="Y5" i="79"/>
  <c r="X5" i="79"/>
  <c r="W5" i="79"/>
  <c r="AF4" i="79"/>
  <c r="AE4" i="79"/>
  <c r="AG4" i="79" s="1"/>
  <c r="Y4" i="79"/>
  <c r="Z4" i="79" s="1"/>
  <c r="X4" i="79"/>
  <c r="W4" i="79"/>
  <c r="Y52" i="78"/>
  <c r="Z52" i="78" s="1"/>
  <c r="X52" i="78"/>
  <c r="W52" i="78"/>
  <c r="Z51" i="78"/>
  <c r="Y51" i="78"/>
  <c r="X51" i="78"/>
  <c r="W51" i="78"/>
  <c r="Y50" i="78"/>
  <c r="Z50" i="78" s="1"/>
  <c r="X50" i="78"/>
  <c r="W50" i="78"/>
  <c r="AG49" i="78"/>
  <c r="AF49" i="78"/>
  <c r="AE49" i="78"/>
  <c r="AD49" i="78"/>
  <c r="Y49" i="78"/>
  <c r="Z49" i="78" s="1"/>
  <c r="X49" i="78"/>
  <c r="W49" i="78"/>
  <c r="AF48" i="78"/>
  <c r="AG48" i="78" s="1"/>
  <c r="AE48" i="78"/>
  <c r="AD48" i="78"/>
  <c r="Z48" i="78"/>
  <c r="Y48" i="78"/>
  <c r="X48" i="78"/>
  <c r="W48" i="78"/>
  <c r="AF47" i="78"/>
  <c r="AG47" i="78" s="1"/>
  <c r="AE47" i="78"/>
  <c r="AD47" i="78"/>
  <c r="Y47" i="78"/>
  <c r="Z47" i="78" s="1"/>
  <c r="X47" i="78"/>
  <c r="W47" i="78"/>
  <c r="AG46" i="78"/>
  <c r="AF46" i="78"/>
  <c r="AE46" i="78"/>
  <c r="AD46" i="78"/>
  <c r="Y46" i="78"/>
  <c r="Z46" i="78" s="1"/>
  <c r="X46" i="78"/>
  <c r="W46" i="78"/>
  <c r="AF45" i="78"/>
  <c r="AE45" i="78"/>
  <c r="AE50" i="78" s="1"/>
  <c r="X28" i="78" s="1"/>
  <c r="AD45" i="78"/>
  <c r="AD50" i="78" s="1"/>
  <c r="W28" i="78" s="1"/>
  <c r="Z45" i="78"/>
  <c r="Y45" i="78"/>
  <c r="X45" i="78"/>
  <c r="W45" i="78"/>
  <c r="Y44" i="78"/>
  <c r="Z44" i="78" s="1"/>
  <c r="X44" i="78"/>
  <c r="W44" i="78"/>
  <c r="Y43" i="78"/>
  <c r="Z43" i="78" s="1"/>
  <c r="X43" i="78"/>
  <c r="W43" i="78"/>
  <c r="Y42" i="78"/>
  <c r="Z42" i="78" s="1"/>
  <c r="X42" i="78"/>
  <c r="W42" i="78"/>
  <c r="Y41" i="78"/>
  <c r="Z41" i="78" s="1"/>
  <c r="X41" i="78"/>
  <c r="W41" i="78"/>
  <c r="Y40" i="78"/>
  <c r="Z40" i="78" s="1"/>
  <c r="X40" i="78"/>
  <c r="W40" i="78"/>
  <c r="Y39" i="78"/>
  <c r="Z39" i="78" s="1"/>
  <c r="X39" i="78"/>
  <c r="W39" i="78"/>
  <c r="Y38" i="78"/>
  <c r="Z38" i="78" s="1"/>
  <c r="X38" i="78"/>
  <c r="W38" i="78"/>
  <c r="AF37" i="78"/>
  <c r="AG37" i="78" s="1"/>
  <c r="AE37" i="78"/>
  <c r="AD37" i="78"/>
  <c r="Y37" i="78"/>
  <c r="Z37" i="78" s="1"/>
  <c r="X37" i="78"/>
  <c r="W37" i="78"/>
  <c r="AF36" i="78"/>
  <c r="AG36" i="78" s="1"/>
  <c r="AE36" i="78"/>
  <c r="AD36" i="78"/>
  <c r="W26" i="78" s="1"/>
  <c r="Y36" i="78"/>
  <c r="Z36" i="78" s="1"/>
  <c r="X36" i="78"/>
  <c r="W36" i="78"/>
  <c r="AF35" i="78"/>
  <c r="AE35" i="78"/>
  <c r="AD35" i="78"/>
  <c r="Y35" i="78"/>
  <c r="Z35" i="78" s="1"/>
  <c r="X35" i="78"/>
  <c r="W35" i="78"/>
  <c r="AF34" i="78"/>
  <c r="AG34" i="78" s="1"/>
  <c r="AE34" i="78"/>
  <c r="AD34" i="78"/>
  <c r="Y34" i="78"/>
  <c r="Z34" i="78" s="1"/>
  <c r="X34" i="78"/>
  <c r="W34" i="78"/>
  <c r="AF33" i="78"/>
  <c r="AE33" i="78"/>
  <c r="AD33" i="78"/>
  <c r="W25" i="78" s="1"/>
  <c r="Y33" i="78"/>
  <c r="Z33" i="78" s="1"/>
  <c r="X33" i="78"/>
  <c r="W33" i="78"/>
  <c r="AF32" i="78"/>
  <c r="Y24" i="78" s="1"/>
  <c r="Z24" i="78" s="1"/>
  <c r="AE32" i="78"/>
  <c r="AD32" i="78"/>
  <c r="Y32" i="78"/>
  <c r="Z32" i="78" s="1"/>
  <c r="X32" i="78"/>
  <c r="W32" i="78"/>
  <c r="AF31" i="78"/>
  <c r="AG31" i="78" s="1"/>
  <c r="AE31" i="78"/>
  <c r="AE38" i="78" s="1"/>
  <c r="AD31" i="78"/>
  <c r="AD38" i="78" s="1"/>
  <c r="Y31" i="78"/>
  <c r="Z31" i="78" s="1"/>
  <c r="X31" i="78"/>
  <c r="W31" i="78"/>
  <c r="Y30" i="78"/>
  <c r="Z30" i="78" s="1"/>
  <c r="X30" i="78"/>
  <c r="W30" i="78"/>
  <c r="Y29" i="78"/>
  <c r="Z29" i="78" s="1"/>
  <c r="X29" i="78"/>
  <c r="W29" i="78"/>
  <c r="Y27" i="78"/>
  <c r="Z27" i="78" s="1"/>
  <c r="X27" i="78"/>
  <c r="W27" i="78"/>
  <c r="X26" i="78"/>
  <c r="X25" i="78"/>
  <c r="X24" i="78"/>
  <c r="W24" i="78"/>
  <c r="AF23" i="78"/>
  <c r="AG23" i="78" s="1"/>
  <c r="AE23" i="78"/>
  <c r="AD23" i="78"/>
  <c r="AF22" i="78"/>
  <c r="AG22" i="78" s="1"/>
  <c r="AE22" i="78"/>
  <c r="AD22" i="78"/>
  <c r="AF21" i="78"/>
  <c r="AG21" i="78" s="1"/>
  <c r="AE21" i="78"/>
  <c r="AD21" i="78"/>
  <c r="W23" i="78" s="1"/>
  <c r="Y21" i="78"/>
  <c r="Z21" i="78" s="1"/>
  <c r="X21" i="78"/>
  <c r="W21" i="78"/>
  <c r="AF20" i="78"/>
  <c r="AG20" i="78" s="1"/>
  <c r="AE20" i="78"/>
  <c r="AD20" i="78"/>
  <c r="Y20" i="78"/>
  <c r="Z20" i="78" s="1"/>
  <c r="X20" i="78"/>
  <c r="W20" i="78"/>
  <c r="AF19" i="78"/>
  <c r="AG19" i="78" s="1"/>
  <c r="AE19" i="78"/>
  <c r="X23" i="78" s="1"/>
  <c r="AD19" i="78"/>
  <c r="Y19" i="78"/>
  <c r="Z19" i="78" s="1"/>
  <c r="X19" i="78"/>
  <c r="W19" i="78"/>
  <c r="AF18" i="78"/>
  <c r="AE18" i="78"/>
  <c r="AD18" i="78"/>
  <c r="Y18" i="78"/>
  <c r="Z18" i="78" s="1"/>
  <c r="X18" i="78"/>
  <c r="W18" i="78"/>
  <c r="AF17" i="78"/>
  <c r="AG17" i="78" s="1"/>
  <c r="AE17" i="78"/>
  <c r="AD17" i="78"/>
  <c r="Y17" i="78"/>
  <c r="Z17" i="78" s="1"/>
  <c r="X17" i="78"/>
  <c r="W17" i="78"/>
  <c r="AF16" i="78"/>
  <c r="AG16" i="78" s="1"/>
  <c r="AE16" i="78"/>
  <c r="AD16" i="78"/>
  <c r="Y16" i="78"/>
  <c r="Z16" i="78" s="1"/>
  <c r="X16" i="78"/>
  <c r="W16" i="78"/>
  <c r="AF15" i="78"/>
  <c r="AE15" i="78"/>
  <c r="AE24" i="78" s="1"/>
  <c r="AD15" i="78"/>
  <c r="AD24" i="78" s="1"/>
  <c r="Y15" i="78"/>
  <c r="Z15" i="78" s="1"/>
  <c r="X15" i="78"/>
  <c r="W15" i="78"/>
  <c r="Y14" i="78"/>
  <c r="Z14" i="78" s="1"/>
  <c r="X14" i="78"/>
  <c r="W14" i="78"/>
  <c r="Y13" i="78"/>
  <c r="Z13" i="78" s="1"/>
  <c r="X13" i="78"/>
  <c r="W13" i="78"/>
  <c r="Y12" i="78"/>
  <c r="Z12" i="78" s="1"/>
  <c r="X12" i="78"/>
  <c r="W12" i="78"/>
  <c r="AG11" i="78"/>
  <c r="Z11" i="78"/>
  <c r="Y11" i="78"/>
  <c r="X11" i="78"/>
  <c r="W11" i="78"/>
  <c r="AG10" i="78"/>
  <c r="Y10" i="78"/>
  <c r="Z10" i="78" s="1"/>
  <c r="X10" i="78"/>
  <c r="W10" i="78"/>
  <c r="AG9" i="78"/>
  <c r="Y9" i="78"/>
  <c r="X9" i="78"/>
  <c r="Z9" i="78" s="1"/>
  <c r="W9" i="78"/>
  <c r="AG8" i="78"/>
  <c r="AG7" i="78" s="1"/>
  <c r="Y8" i="78"/>
  <c r="Z8" i="78" s="1"/>
  <c r="X8" i="78"/>
  <c r="W8" i="78"/>
  <c r="AF7" i="78"/>
  <c r="AE7" i="78"/>
  <c r="AD7" i="78"/>
  <c r="Y7" i="78"/>
  <c r="Z7" i="78" s="1"/>
  <c r="X7" i="78"/>
  <c r="W7" i="78"/>
  <c r="AF6" i="78"/>
  <c r="AD6" i="78"/>
  <c r="Y6" i="78"/>
  <c r="Z6" i="78" s="1"/>
  <c r="X6" i="78"/>
  <c r="W6" i="78"/>
  <c r="AF5" i="78"/>
  <c r="AG5" i="78" s="1"/>
  <c r="AE5" i="78"/>
  <c r="Y5" i="78"/>
  <c r="X5" i="78"/>
  <c r="Z5" i="78" s="1"/>
  <c r="W5" i="78"/>
  <c r="AG4" i="78"/>
  <c r="AG6" i="78" s="1"/>
  <c r="AF4" i="78"/>
  <c r="AE4" i="78"/>
  <c r="AE6" i="78" s="1"/>
  <c r="Y4" i="78"/>
  <c r="Z4" i="78" s="1"/>
  <c r="X4" i="78"/>
  <c r="W4" i="78"/>
  <c r="Y52" i="77"/>
  <c r="Z52" i="77" s="1"/>
  <c r="X52" i="77"/>
  <c r="W52" i="77"/>
  <c r="Y51" i="77"/>
  <c r="Z51" i="77" s="1"/>
  <c r="X51" i="77"/>
  <c r="W51" i="77"/>
  <c r="Y50" i="77"/>
  <c r="Z50" i="77" s="1"/>
  <c r="X50" i="77"/>
  <c r="W50" i="77"/>
  <c r="AF49" i="77"/>
  <c r="AE49" i="77"/>
  <c r="AG49" i="77" s="1"/>
  <c r="AD49" i="77"/>
  <c r="Y49" i="77"/>
  <c r="Z49" i="77" s="1"/>
  <c r="X49" i="77"/>
  <c r="W49" i="77"/>
  <c r="AF48" i="77"/>
  <c r="AE48" i="77"/>
  <c r="AG48" i="77" s="1"/>
  <c r="AD48" i="77"/>
  <c r="Y48" i="77"/>
  <c r="Z48" i="77" s="1"/>
  <c r="X48" i="77"/>
  <c r="W48" i="77"/>
  <c r="AF47" i="77"/>
  <c r="AE47" i="77"/>
  <c r="AG47" i="77" s="1"/>
  <c r="AD47" i="77"/>
  <c r="Y47" i="77"/>
  <c r="Z47" i="77" s="1"/>
  <c r="X47" i="77"/>
  <c r="W47" i="77"/>
  <c r="AF46" i="77"/>
  <c r="AE46" i="77"/>
  <c r="AG46" i="77" s="1"/>
  <c r="AD46" i="77"/>
  <c r="Y46" i="77"/>
  <c r="Z46" i="77" s="1"/>
  <c r="X46" i="77"/>
  <c r="W46" i="77"/>
  <c r="AF45" i="77"/>
  <c r="AF50" i="77" s="1"/>
  <c r="Y28" i="77" s="1"/>
  <c r="AE45" i="77"/>
  <c r="AE50" i="77" s="1"/>
  <c r="X28" i="77" s="1"/>
  <c r="AD45" i="77"/>
  <c r="AD50" i="77" s="1"/>
  <c r="W28" i="77" s="1"/>
  <c r="Y45" i="77"/>
  <c r="Z45" i="77" s="1"/>
  <c r="X45" i="77"/>
  <c r="W45" i="77"/>
  <c r="Y44" i="77"/>
  <c r="Z44" i="77" s="1"/>
  <c r="X44" i="77"/>
  <c r="W44" i="77"/>
  <c r="Y43" i="77"/>
  <c r="Z43" i="77" s="1"/>
  <c r="X43" i="77"/>
  <c r="W43" i="77"/>
  <c r="Y42" i="77"/>
  <c r="Z42" i="77" s="1"/>
  <c r="X42" i="77"/>
  <c r="W42" i="77"/>
  <c r="Y41" i="77"/>
  <c r="Z41" i="77" s="1"/>
  <c r="X41" i="77"/>
  <c r="W41" i="77"/>
  <c r="Y40" i="77"/>
  <c r="Z40" i="77" s="1"/>
  <c r="X40" i="77"/>
  <c r="W40" i="77"/>
  <c r="Y39" i="77"/>
  <c r="Z39" i="77" s="1"/>
  <c r="X39" i="77"/>
  <c r="W39" i="77"/>
  <c r="Y38" i="77"/>
  <c r="Z38" i="77" s="1"/>
  <c r="X38" i="77"/>
  <c r="W38" i="77"/>
  <c r="AF37" i="77"/>
  <c r="AE37" i="77"/>
  <c r="AG37" i="77" s="1"/>
  <c r="AD37" i="77"/>
  <c r="Y37" i="77"/>
  <c r="Z37" i="77" s="1"/>
  <c r="X37" i="77"/>
  <c r="W37" i="77"/>
  <c r="AF36" i="77"/>
  <c r="AE36" i="77"/>
  <c r="AG36" i="77" s="1"/>
  <c r="AD36" i="77"/>
  <c r="W26" i="77" s="1"/>
  <c r="Y36" i="77"/>
  <c r="Z36" i="77" s="1"/>
  <c r="X36" i="77"/>
  <c r="W36" i="77"/>
  <c r="AF35" i="77"/>
  <c r="AE35" i="77"/>
  <c r="AG35" i="77" s="1"/>
  <c r="AD35" i="77"/>
  <c r="Y35" i="77"/>
  <c r="Z35" i="77" s="1"/>
  <c r="X35" i="77"/>
  <c r="W35" i="77"/>
  <c r="AF34" i="77"/>
  <c r="Y25" i="77" s="1"/>
  <c r="Z25" i="77" s="1"/>
  <c r="AE34" i="77"/>
  <c r="AG34" i="77" s="1"/>
  <c r="AD34" i="77"/>
  <c r="Y34" i="77"/>
  <c r="Z34" i="77" s="1"/>
  <c r="X34" i="77"/>
  <c r="W34" i="77"/>
  <c r="AF33" i="77"/>
  <c r="AE33" i="77"/>
  <c r="X25" i="77" s="1"/>
  <c r="AD33" i="77"/>
  <c r="W25" i="77" s="1"/>
  <c r="Y33" i="77"/>
  <c r="Z33" i="77" s="1"/>
  <c r="X33" i="77"/>
  <c r="W33" i="77"/>
  <c r="AF32" i="77"/>
  <c r="AE32" i="77"/>
  <c r="AG32" i="77" s="1"/>
  <c r="AD32" i="77"/>
  <c r="Y32" i="77"/>
  <c r="Z32" i="77" s="1"/>
  <c r="X32" i="77"/>
  <c r="W32" i="77"/>
  <c r="AF31" i="77"/>
  <c r="AF38" i="77" s="1"/>
  <c r="AE31" i="77"/>
  <c r="AG31" i="77" s="1"/>
  <c r="AD31" i="77"/>
  <c r="Y31" i="77"/>
  <c r="Z31" i="77" s="1"/>
  <c r="X31" i="77"/>
  <c r="W31" i="77"/>
  <c r="Y30" i="77"/>
  <c r="Z30" i="77" s="1"/>
  <c r="X30" i="77"/>
  <c r="W30" i="77"/>
  <c r="Y29" i="77"/>
  <c r="Z29" i="77" s="1"/>
  <c r="X29" i="77"/>
  <c r="W29" i="77"/>
  <c r="Y27" i="77"/>
  <c r="Z27" i="77" s="1"/>
  <c r="X27" i="77"/>
  <c r="W27" i="77"/>
  <c r="Y26" i="77"/>
  <c r="Z26" i="77" s="1"/>
  <c r="X26" i="77"/>
  <c r="Y24" i="77"/>
  <c r="Z24" i="77" s="1"/>
  <c r="X24" i="77"/>
  <c r="W24" i="77"/>
  <c r="AF23" i="77"/>
  <c r="AE23" i="77"/>
  <c r="AG23" i="77" s="1"/>
  <c r="AD23" i="77"/>
  <c r="W23" i="77"/>
  <c r="AF22" i="77"/>
  <c r="AE22" i="77"/>
  <c r="AG22" i="77" s="1"/>
  <c r="AD22" i="77"/>
  <c r="AF21" i="77"/>
  <c r="AE21" i="77"/>
  <c r="AG21" i="77" s="1"/>
  <c r="AD21" i="77"/>
  <c r="Y21" i="77"/>
  <c r="Z21" i="77" s="1"/>
  <c r="X21" i="77"/>
  <c r="W21" i="77"/>
  <c r="AF20" i="77"/>
  <c r="AE20" i="77"/>
  <c r="AG20" i="77" s="1"/>
  <c r="AD20" i="77"/>
  <c r="Y20" i="77"/>
  <c r="Z20" i="77" s="1"/>
  <c r="X20" i="77"/>
  <c r="W20" i="77"/>
  <c r="AF19" i="77"/>
  <c r="Y23" i="77" s="1"/>
  <c r="AE19" i="77"/>
  <c r="AG19" i="77" s="1"/>
  <c r="AD19" i="77"/>
  <c r="Y19" i="77"/>
  <c r="Z19" i="77" s="1"/>
  <c r="X19" i="77"/>
  <c r="W19" i="77"/>
  <c r="AF18" i="77"/>
  <c r="AE18" i="77"/>
  <c r="AG18" i="77" s="1"/>
  <c r="AD18" i="77"/>
  <c r="Y18" i="77"/>
  <c r="Z18" i="77" s="1"/>
  <c r="X18" i="77"/>
  <c r="W18" i="77"/>
  <c r="AF17" i="77"/>
  <c r="AE17" i="77"/>
  <c r="AG17" i="77" s="1"/>
  <c r="AD17" i="77"/>
  <c r="Y17" i="77"/>
  <c r="Z17" i="77" s="1"/>
  <c r="X17" i="77"/>
  <c r="W17" i="77"/>
  <c r="AF16" i="77"/>
  <c r="AF15" i="77" s="1"/>
  <c r="AE16" i="77"/>
  <c r="AG16" i="77" s="1"/>
  <c r="AD16" i="77"/>
  <c r="Y16" i="77"/>
  <c r="Z16" i="77" s="1"/>
  <c r="X16" i="77"/>
  <c r="W16" i="77"/>
  <c r="AE15" i="77"/>
  <c r="X22" i="77" s="1"/>
  <c r="AD15" i="77"/>
  <c r="Y15" i="77"/>
  <c r="Z15" i="77" s="1"/>
  <c r="X15" i="77"/>
  <c r="W15" i="77"/>
  <c r="Y14" i="77"/>
  <c r="Z14" i="77" s="1"/>
  <c r="X14" i="77"/>
  <c r="W14" i="77"/>
  <c r="Y13" i="77"/>
  <c r="Z13" i="77" s="1"/>
  <c r="X13" i="77"/>
  <c r="W13" i="77"/>
  <c r="Y12" i="77"/>
  <c r="Z12" i="77" s="1"/>
  <c r="X12" i="77"/>
  <c r="W12" i="77"/>
  <c r="AG11" i="77"/>
  <c r="Z11" i="77"/>
  <c r="Y11" i="77"/>
  <c r="X11" i="77"/>
  <c r="W11" i="77"/>
  <c r="AG10" i="77"/>
  <c r="Y10" i="77"/>
  <c r="Z10" i="77" s="1"/>
  <c r="X10" i="77"/>
  <c r="W10" i="77"/>
  <c r="AG9" i="77"/>
  <c r="Y9" i="77"/>
  <c r="X9" i="77"/>
  <c r="Z9" i="77" s="1"/>
  <c r="W9" i="77"/>
  <c r="AG8" i="77"/>
  <c r="AG7" i="77" s="1"/>
  <c r="Y8" i="77"/>
  <c r="Z8" i="77" s="1"/>
  <c r="X8" i="77"/>
  <c r="W8" i="77"/>
  <c r="AF7" i="77"/>
  <c r="AE7" i="77"/>
  <c r="AD7" i="77"/>
  <c r="Y7" i="77"/>
  <c r="Z7" i="77" s="1"/>
  <c r="X7" i="77"/>
  <c r="W7" i="77"/>
  <c r="AD6" i="77"/>
  <c r="Y6" i="77"/>
  <c r="Z6" i="77" s="1"/>
  <c r="X6" i="77"/>
  <c r="W6" i="77"/>
  <c r="AF5" i="77"/>
  <c r="AF6" i="77" s="1"/>
  <c r="AE5" i="77"/>
  <c r="AG5" i="77" s="1"/>
  <c r="Z5" i="77"/>
  <c r="Y5" i="77"/>
  <c r="X5" i="77"/>
  <c r="W5" i="77"/>
  <c r="AG4" i="77"/>
  <c r="AF4" i="77"/>
  <c r="AE4" i="77"/>
  <c r="AE6" i="77" s="1"/>
  <c r="Y4" i="77"/>
  <c r="Z4" i="77" s="1"/>
  <c r="X4" i="77"/>
  <c r="W4" i="77"/>
  <c r="Y52" i="76"/>
  <c r="Z52" i="76" s="1"/>
  <c r="X52" i="76"/>
  <c r="W52" i="76"/>
  <c r="Y51" i="76"/>
  <c r="Z51" i="76" s="1"/>
  <c r="X51" i="76"/>
  <c r="W51" i="76"/>
  <c r="Y50" i="76"/>
  <c r="Z50" i="76" s="1"/>
  <c r="X50" i="76"/>
  <c r="W50" i="76"/>
  <c r="AF49" i="76"/>
  <c r="AG49" i="76" s="1"/>
  <c r="AE49" i="76"/>
  <c r="AD49" i="76"/>
  <c r="Y49" i="76"/>
  <c r="Z49" i="76" s="1"/>
  <c r="X49" i="76"/>
  <c r="W49" i="76"/>
  <c r="AF48" i="76"/>
  <c r="AG48" i="76" s="1"/>
  <c r="AE48" i="76"/>
  <c r="AD48" i="76"/>
  <c r="Y48" i="76"/>
  <c r="Z48" i="76" s="1"/>
  <c r="X48" i="76"/>
  <c r="W48" i="76"/>
  <c r="AF47" i="76"/>
  <c r="AG47" i="76" s="1"/>
  <c r="AE47" i="76"/>
  <c r="AD47" i="76"/>
  <c r="Y47" i="76"/>
  <c r="Z47" i="76" s="1"/>
  <c r="X47" i="76"/>
  <c r="W47" i="76"/>
  <c r="AF46" i="76"/>
  <c r="AG46" i="76" s="1"/>
  <c r="AE46" i="76"/>
  <c r="AD46" i="76"/>
  <c r="AD50" i="76" s="1"/>
  <c r="W28" i="76" s="1"/>
  <c r="Y46" i="76"/>
  <c r="Z46" i="76" s="1"/>
  <c r="X46" i="76"/>
  <c r="W46" i="76"/>
  <c r="AF45" i="76"/>
  <c r="AE45" i="76"/>
  <c r="AE50" i="76" s="1"/>
  <c r="X28" i="76" s="1"/>
  <c r="AD45" i="76"/>
  <c r="Y45" i="76"/>
  <c r="Z45" i="76" s="1"/>
  <c r="X45" i="76"/>
  <c r="W45" i="76"/>
  <c r="Y44" i="76"/>
  <c r="Z44" i="76" s="1"/>
  <c r="X44" i="76"/>
  <c r="W44" i="76"/>
  <c r="Y43" i="76"/>
  <c r="Z43" i="76" s="1"/>
  <c r="X43" i="76"/>
  <c r="W43" i="76"/>
  <c r="Y42" i="76"/>
  <c r="Z42" i="76" s="1"/>
  <c r="X42" i="76"/>
  <c r="W42" i="76"/>
  <c r="Y41" i="76"/>
  <c r="Z41" i="76" s="1"/>
  <c r="X41" i="76"/>
  <c r="W41" i="76"/>
  <c r="Y40" i="76"/>
  <c r="Z40" i="76" s="1"/>
  <c r="X40" i="76"/>
  <c r="W40" i="76"/>
  <c r="Y39" i="76"/>
  <c r="Z39" i="76" s="1"/>
  <c r="X39" i="76"/>
  <c r="W39" i="76"/>
  <c r="Y38" i="76"/>
  <c r="Z38" i="76" s="1"/>
  <c r="X38" i="76"/>
  <c r="W38" i="76"/>
  <c r="AF37" i="76"/>
  <c r="AG37" i="76" s="1"/>
  <c r="AE37" i="76"/>
  <c r="AD37" i="76"/>
  <c r="Y37" i="76"/>
  <c r="Z37" i="76" s="1"/>
  <c r="X37" i="76"/>
  <c r="W37" i="76"/>
  <c r="AF36" i="76"/>
  <c r="AG36" i="76" s="1"/>
  <c r="AE36" i="76"/>
  <c r="AD36" i="76"/>
  <c r="Y36" i="76"/>
  <c r="Z36" i="76" s="1"/>
  <c r="X36" i="76"/>
  <c r="W36" i="76"/>
  <c r="AF35" i="76"/>
  <c r="AG35" i="76" s="1"/>
  <c r="AE35" i="76"/>
  <c r="AD35" i="76"/>
  <c r="Y35" i="76"/>
  <c r="Z35" i="76" s="1"/>
  <c r="X35" i="76"/>
  <c r="W35" i="76"/>
  <c r="AF34" i="76"/>
  <c r="AE34" i="76"/>
  <c r="AD34" i="76"/>
  <c r="W25" i="76" s="1"/>
  <c r="Y34" i="76"/>
  <c r="Z34" i="76" s="1"/>
  <c r="X34" i="76"/>
  <c r="W34" i="76"/>
  <c r="AF33" i="76"/>
  <c r="AG33" i="76" s="1"/>
  <c r="AE33" i="76"/>
  <c r="AD33" i="76"/>
  <c r="Y33" i="76"/>
  <c r="Z33" i="76" s="1"/>
  <c r="X33" i="76"/>
  <c r="W33" i="76"/>
  <c r="AF32" i="76"/>
  <c r="AG32" i="76" s="1"/>
  <c r="AE32" i="76"/>
  <c r="AD32" i="76"/>
  <c r="Y32" i="76"/>
  <c r="Z32" i="76" s="1"/>
  <c r="X32" i="76"/>
  <c r="W32" i="76"/>
  <c r="AF31" i="76"/>
  <c r="AE31" i="76"/>
  <c r="AE38" i="76" s="1"/>
  <c r="AD31" i="76"/>
  <c r="AD38" i="76" s="1"/>
  <c r="Y31" i="76"/>
  <c r="Z31" i="76" s="1"/>
  <c r="X31" i="76"/>
  <c r="W31" i="76"/>
  <c r="Y30" i="76"/>
  <c r="Z30" i="76" s="1"/>
  <c r="X30" i="76"/>
  <c r="W30" i="76"/>
  <c r="Y29" i="76"/>
  <c r="Z29" i="76" s="1"/>
  <c r="X29" i="76"/>
  <c r="W29" i="76"/>
  <c r="Y27" i="76"/>
  <c r="Z27" i="76" s="1"/>
  <c r="X27" i="76"/>
  <c r="W27" i="76"/>
  <c r="Y26" i="76"/>
  <c r="Z26" i="76" s="1"/>
  <c r="X26" i="76"/>
  <c r="W26" i="76"/>
  <c r="X25" i="76"/>
  <c r="X24" i="76"/>
  <c r="W24" i="76"/>
  <c r="AF23" i="76"/>
  <c r="AG23" i="76" s="1"/>
  <c r="AE23" i="76"/>
  <c r="AD23" i="76"/>
  <c r="AF22" i="76"/>
  <c r="AG22" i="76" s="1"/>
  <c r="AE22" i="76"/>
  <c r="AD22" i="76"/>
  <c r="AF21" i="76"/>
  <c r="AG21" i="76" s="1"/>
  <c r="AE21" i="76"/>
  <c r="AD21" i="76"/>
  <c r="Y21" i="76"/>
  <c r="Z21" i="76" s="1"/>
  <c r="X21" i="76"/>
  <c r="W21" i="76"/>
  <c r="AF20" i="76"/>
  <c r="AG20" i="76" s="1"/>
  <c r="AE20" i="76"/>
  <c r="AD20" i="76"/>
  <c r="Y20" i="76"/>
  <c r="Z20" i="76" s="1"/>
  <c r="X20" i="76"/>
  <c r="W20" i="76"/>
  <c r="AF19" i="76"/>
  <c r="AE19" i="76"/>
  <c r="X23" i="76" s="1"/>
  <c r="AD19" i="76"/>
  <c r="W23" i="76" s="1"/>
  <c r="Y19" i="76"/>
  <c r="Z19" i="76" s="1"/>
  <c r="X19" i="76"/>
  <c r="W19" i="76"/>
  <c r="AF18" i="76"/>
  <c r="AE18" i="76"/>
  <c r="AG18" i="76" s="1"/>
  <c r="AD18" i="76"/>
  <c r="Y18" i="76"/>
  <c r="Z18" i="76" s="1"/>
  <c r="X18" i="76"/>
  <c r="W18" i="76"/>
  <c r="AF17" i="76"/>
  <c r="AG17" i="76" s="1"/>
  <c r="AE17" i="76"/>
  <c r="AD17" i="76"/>
  <c r="Y17" i="76"/>
  <c r="Z17" i="76" s="1"/>
  <c r="X17" i="76"/>
  <c r="W17" i="76"/>
  <c r="AF16" i="76"/>
  <c r="AE16" i="76"/>
  <c r="AE15" i="76" s="1"/>
  <c r="AD16" i="76"/>
  <c r="AD15" i="76" s="1"/>
  <c r="Y16" i="76"/>
  <c r="Z16" i="76" s="1"/>
  <c r="X16" i="76"/>
  <c r="W16" i="76"/>
  <c r="Y15" i="76"/>
  <c r="Z15" i="76" s="1"/>
  <c r="X15" i="76"/>
  <c r="W15" i="76"/>
  <c r="Y14" i="76"/>
  <c r="Z14" i="76" s="1"/>
  <c r="X14" i="76"/>
  <c r="W14" i="76"/>
  <c r="Y13" i="76"/>
  <c r="Z13" i="76" s="1"/>
  <c r="X13" i="76"/>
  <c r="W13" i="76"/>
  <c r="Y12" i="76"/>
  <c r="Z12" i="76" s="1"/>
  <c r="X12" i="76"/>
  <c r="W12" i="76"/>
  <c r="AG11" i="76"/>
  <c r="Y11" i="76"/>
  <c r="X11" i="76"/>
  <c r="Z11" i="76" s="1"/>
  <c r="W11" i="76"/>
  <c r="AG10" i="76"/>
  <c r="Y10" i="76"/>
  <c r="Z10" i="76" s="1"/>
  <c r="X10" i="76"/>
  <c r="W10" i="76"/>
  <c r="AG9" i="76"/>
  <c r="Z9" i="76"/>
  <c r="Y9" i="76"/>
  <c r="X9" i="76"/>
  <c r="W9" i="76"/>
  <c r="AG8" i="76"/>
  <c r="AG7" i="76" s="1"/>
  <c r="Y8" i="76"/>
  <c r="Z8" i="76" s="1"/>
  <c r="X8" i="76"/>
  <c r="W8" i="76"/>
  <c r="AF7" i="76"/>
  <c r="AE7" i="76"/>
  <c r="AD7" i="76"/>
  <c r="Y7" i="76"/>
  <c r="Z7" i="76" s="1"/>
  <c r="X7" i="76"/>
  <c r="W7" i="76"/>
  <c r="AD6" i="76"/>
  <c r="Y6" i="76"/>
  <c r="Z6" i="76" s="1"/>
  <c r="X6" i="76"/>
  <c r="W6" i="76"/>
  <c r="AF5" i="76"/>
  <c r="AF6" i="76" s="1"/>
  <c r="AE5" i="76"/>
  <c r="AG5" i="76" s="1"/>
  <c r="Z5" i="76"/>
  <c r="Y5" i="76"/>
  <c r="X5" i="76"/>
  <c r="W5" i="76"/>
  <c r="AF4" i="76"/>
  <c r="AE4" i="76"/>
  <c r="Y4" i="76"/>
  <c r="Z4" i="76" s="1"/>
  <c r="X4" i="76"/>
  <c r="W4" i="76"/>
  <c r="Y52" i="75"/>
  <c r="Z52" i="75" s="1"/>
  <c r="X52" i="75"/>
  <c r="W52" i="75"/>
  <c r="Y51" i="75"/>
  <c r="Z51" i="75" s="1"/>
  <c r="X51" i="75"/>
  <c r="W51" i="75"/>
  <c r="Y50" i="75"/>
  <c r="Z50" i="75" s="1"/>
  <c r="X50" i="75"/>
  <c r="W50" i="75"/>
  <c r="AF49" i="75"/>
  <c r="AE49" i="75"/>
  <c r="AG49" i="75" s="1"/>
  <c r="AD49" i="75"/>
  <c r="Y49" i="75"/>
  <c r="Z49" i="75" s="1"/>
  <c r="X49" i="75"/>
  <c r="W49" i="75"/>
  <c r="AF48" i="75"/>
  <c r="AE48" i="75"/>
  <c r="AG48" i="75" s="1"/>
  <c r="AD48" i="75"/>
  <c r="Y48" i="75"/>
  <c r="Z48" i="75" s="1"/>
  <c r="X48" i="75"/>
  <c r="W48" i="75"/>
  <c r="AF47" i="75"/>
  <c r="AF50" i="75" s="1"/>
  <c r="Y28" i="75" s="1"/>
  <c r="Z28" i="75" s="1"/>
  <c r="AE47" i="75"/>
  <c r="AD47" i="75"/>
  <c r="Y47" i="75"/>
  <c r="Z47" i="75" s="1"/>
  <c r="X47" i="75"/>
  <c r="W47" i="75"/>
  <c r="AF46" i="75"/>
  <c r="AE46" i="75"/>
  <c r="AG46" i="75" s="1"/>
  <c r="AD46" i="75"/>
  <c r="Y46" i="75"/>
  <c r="Z46" i="75" s="1"/>
  <c r="X46" i="75"/>
  <c r="W46" i="75"/>
  <c r="AF45" i="75"/>
  <c r="AE45" i="75"/>
  <c r="AE50" i="75" s="1"/>
  <c r="X28" i="75" s="1"/>
  <c r="AD45" i="75"/>
  <c r="Y45" i="75"/>
  <c r="Z45" i="75" s="1"/>
  <c r="X45" i="75"/>
  <c r="W45" i="75"/>
  <c r="Y44" i="75"/>
  <c r="Z44" i="75" s="1"/>
  <c r="X44" i="75"/>
  <c r="W44" i="75"/>
  <c r="Y43" i="75"/>
  <c r="Z43" i="75" s="1"/>
  <c r="X43" i="75"/>
  <c r="W43" i="75"/>
  <c r="Y42" i="75"/>
  <c r="Z42" i="75" s="1"/>
  <c r="X42" i="75"/>
  <c r="W42" i="75"/>
  <c r="Y41" i="75"/>
  <c r="Z41" i="75" s="1"/>
  <c r="X41" i="75"/>
  <c r="W41" i="75"/>
  <c r="Y40" i="75"/>
  <c r="Z40" i="75" s="1"/>
  <c r="X40" i="75"/>
  <c r="W40" i="75"/>
  <c r="Y39" i="75"/>
  <c r="Z39" i="75" s="1"/>
  <c r="X39" i="75"/>
  <c r="W39" i="75"/>
  <c r="AF38" i="75"/>
  <c r="Y38" i="75"/>
  <c r="Z38" i="75" s="1"/>
  <c r="X38" i="75"/>
  <c r="W38" i="75"/>
  <c r="AF37" i="75"/>
  <c r="AE37" i="75"/>
  <c r="AG37" i="75" s="1"/>
  <c r="AD37" i="75"/>
  <c r="Y37" i="75"/>
  <c r="Z37" i="75" s="1"/>
  <c r="X37" i="75"/>
  <c r="W37" i="75"/>
  <c r="AF36" i="75"/>
  <c r="AE36" i="75"/>
  <c r="AG36" i="75" s="1"/>
  <c r="AD36" i="75"/>
  <c r="Y36" i="75"/>
  <c r="Z36" i="75" s="1"/>
  <c r="X36" i="75"/>
  <c r="W36" i="75"/>
  <c r="AF35" i="75"/>
  <c r="Y26" i="75" s="1"/>
  <c r="Z26" i="75" s="1"/>
  <c r="AE35" i="75"/>
  <c r="AG35" i="75" s="1"/>
  <c r="AD35" i="75"/>
  <c r="Y35" i="75"/>
  <c r="Z35" i="75" s="1"/>
  <c r="X35" i="75"/>
  <c r="W35" i="75"/>
  <c r="AF34" i="75"/>
  <c r="AE34" i="75"/>
  <c r="AG34" i="75" s="1"/>
  <c r="AD34" i="75"/>
  <c r="Y34" i="75"/>
  <c r="Z34" i="75" s="1"/>
  <c r="X34" i="75"/>
  <c r="W34" i="75"/>
  <c r="AF33" i="75"/>
  <c r="AE33" i="75"/>
  <c r="X25" i="75" s="1"/>
  <c r="AD33" i="75"/>
  <c r="Y33" i="75"/>
  <c r="Z33" i="75" s="1"/>
  <c r="X33" i="75"/>
  <c r="W33" i="75"/>
  <c r="AF32" i="75"/>
  <c r="Y24" i="75" s="1"/>
  <c r="Z24" i="75" s="1"/>
  <c r="AE32" i="75"/>
  <c r="AD32" i="75"/>
  <c r="Y32" i="75"/>
  <c r="Z32" i="75" s="1"/>
  <c r="X32" i="75"/>
  <c r="W32" i="75"/>
  <c r="AF31" i="75"/>
  <c r="AE31" i="75"/>
  <c r="AE38" i="75" s="1"/>
  <c r="AD31" i="75"/>
  <c r="Y31" i="75"/>
  <c r="Z31" i="75" s="1"/>
  <c r="X31" i="75"/>
  <c r="W31" i="75"/>
  <c r="Y30" i="75"/>
  <c r="Z30" i="75" s="1"/>
  <c r="X30" i="75"/>
  <c r="W30" i="75"/>
  <c r="Y29" i="75"/>
  <c r="Z29" i="75" s="1"/>
  <c r="X29" i="75"/>
  <c r="W29" i="75"/>
  <c r="Y27" i="75"/>
  <c r="Z27" i="75" s="1"/>
  <c r="X27" i="75"/>
  <c r="W27" i="75"/>
  <c r="X26" i="75"/>
  <c r="W26" i="75"/>
  <c r="Y25" i="75"/>
  <c r="Z25" i="75" s="1"/>
  <c r="X24" i="75"/>
  <c r="W24" i="75"/>
  <c r="AF23" i="75"/>
  <c r="AE23" i="75"/>
  <c r="AG23" i="75" s="1"/>
  <c r="AD23" i="75"/>
  <c r="AF22" i="75"/>
  <c r="AE22" i="75"/>
  <c r="AG22" i="75" s="1"/>
  <c r="AD22" i="75"/>
  <c r="AF21" i="75"/>
  <c r="AE21" i="75"/>
  <c r="AG21" i="75" s="1"/>
  <c r="AD21" i="75"/>
  <c r="Y21" i="75"/>
  <c r="Z21" i="75" s="1"/>
  <c r="X21" i="75"/>
  <c r="W21" i="75"/>
  <c r="AF20" i="75"/>
  <c r="Y23" i="75" s="1"/>
  <c r="AE20" i="75"/>
  <c r="AG20" i="75" s="1"/>
  <c r="AD20" i="75"/>
  <c r="Y20" i="75"/>
  <c r="Z20" i="75" s="1"/>
  <c r="X20" i="75"/>
  <c r="W20" i="75"/>
  <c r="AF19" i="75"/>
  <c r="AE19" i="75"/>
  <c r="X23" i="75" s="1"/>
  <c r="AD19" i="75"/>
  <c r="W23" i="75" s="1"/>
  <c r="Y19" i="75"/>
  <c r="Z19" i="75" s="1"/>
  <c r="X19" i="75"/>
  <c r="W19" i="75"/>
  <c r="AF18" i="75"/>
  <c r="AE18" i="75"/>
  <c r="AG18" i="75" s="1"/>
  <c r="AD18" i="75"/>
  <c r="Y18" i="75"/>
  <c r="Z18" i="75" s="1"/>
  <c r="X18" i="75"/>
  <c r="W18" i="75"/>
  <c r="AF17" i="75"/>
  <c r="Y22" i="75" s="1"/>
  <c r="AE17" i="75"/>
  <c r="AG17" i="75" s="1"/>
  <c r="AD17" i="75"/>
  <c r="Y17" i="75"/>
  <c r="Z17" i="75" s="1"/>
  <c r="X17" i="75"/>
  <c r="W17" i="75"/>
  <c r="AF16" i="75"/>
  <c r="AE16" i="75"/>
  <c r="AE15" i="75" s="1"/>
  <c r="AD16" i="75"/>
  <c r="AD15" i="75" s="1"/>
  <c r="Y16" i="75"/>
  <c r="Z16" i="75" s="1"/>
  <c r="X16" i="75"/>
  <c r="W16" i="75"/>
  <c r="AF15" i="75"/>
  <c r="AF24" i="75" s="1"/>
  <c r="Y15" i="75"/>
  <c r="Z15" i="75" s="1"/>
  <c r="X15" i="75"/>
  <c r="W15" i="75"/>
  <c r="Y14" i="75"/>
  <c r="Z14" i="75" s="1"/>
  <c r="X14" i="75"/>
  <c r="W14" i="75"/>
  <c r="Y13" i="75"/>
  <c r="Z13" i="75" s="1"/>
  <c r="X13" i="75"/>
  <c r="W13" i="75"/>
  <c r="Y12" i="75"/>
  <c r="Z12" i="75" s="1"/>
  <c r="X12" i="75"/>
  <c r="W12" i="75"/>
  <c r="AG11" i="75"/>
  <c r="Z11" i="75"/>
  <c r="Y11" i="75"/>
  <c r="X11" i="75"/>
  <c r="W11" i="75"/>
  <c r="AG10" i="75"/>
  <c r="Y10" i="75"/>
  <c r="Z10" i="75" s="1"/>
  <c r="X10" i="75"/>
  <c r="W10" i="75"/>
  <c r="AG9" i="75"/>
  <c r="Y9" i="75"/>
  <c r="X9" i="75"/>
  <c r="Z9" i="75" s="1"/>
  <c r="W9" i="75"/>
  <c r="AG8" i="75"/>
  <c r="AG7" i="75" s="1"/>
  <c r="Y8" i="75"/>
  <c r="Z8" i="75" s="1"/>
  <c r="X8" i="75"/>
  <c r="W8" i="75"/>
  <c r="AF7" i="75"/>
  <c r="AE7" i="75"/>
  <c r="AD7" i="75"/>
  <c r="Y7" i="75"/>
  <c r="Z7" i="75" s="1"/>
  <c r="X7" i="75"/>
  <c r="W7" i="75"/>
  <c r="AD6" i="75"/>
  <c r="Y6" i="75"/>
  <c r="Z6" i="75" s="1"/>
  <c r="X6" i="75"/>
  <c r="W6" i="75"/>
  <c r="AF5" i="75"/>
  <c r="AF6" i="75" s="1"/>
  <c r="AE5" i="75"/>
  <c r="AG5" i="75" s="1"/>
  <c r="Y5" i="75"/>
  <c r="X5" i="75"/>
  <c r="Z5" i="75" s="1"/>
  <c r="W5" i="75"/>
  <c r="AG4" i="75"/>
  <c r="AG6" i="75" s="1"/>
  <c r="AF4" i="75"/>
  <c r="AE4" i="75"/>
  <c r="AE6" i="75" s="1"/>
  <c r="Y4" i="75"/>
  <c r="Z4" i="75" s="1"/>
  <c r="X4" i="75"/>
  <c r="W4" i="75"/>
  <c r="Y52" i="74"/>
  <c r="Z52" i="74" s="1"/>
  <c r="X52" i="74"/>
  <c r="W52" i="74"/>
  <c r="Y51" i="74"/>
  <c r="Z51" i="74" s="1"/>
  <c r="X51" i="74"/>
  <c r="W51" i="74"/>
  <c r="AD50" i="74"/>
  <c r="Y50" i="74"/>
  <c r="Z50" i="74" s="1"/>
  <c r="X50" i="74"/>
  <c r="W50" i="74"/>
  <c r="AF49" i="74"/>
  <c r="AG49" i="74" s="1"/>
  <c r="AE49" i="74"/>
  <c r="AD49" i="74"/>
  <c r="Y49" i="74"/>
  <c r="Z49" i="74" s="1"/>
  <c r="X49" i="74"/>
  <c r="W49" i="74"/>
  <c r="AF48" i="74"/>
  <c r="AE48" i="74"/>
  <c r="AG48" i="74" s="1"/>
  <c r="AD48" i="74"/>
  <c r="Y48" i="74"/>
  <c r="Z48" i="74" s="1"/>
  <c r="X48" i="74"/>
  <c r="W48" i="74"/>
  <c r="AF47" i="74"/>
  <c r="AG47" i="74" s="1"/>
  <c r="AE47" i="74"/>
  <c r="AD47" i="74"/>
  <c r="Y47" i="74"/>
  <c r="Z47" i="74" s="1"/>
  <c r="X47" i="74"/>
  <c r="W47" i="74"/>
  <c r="AF46" i="74"/>
  <c r="AG46" i="74" s="1"/>
  <c r="AE46" i="74"/>
  <c r="AD46" i="74"/>
  <c r="Y46" i="74"/>
  <c r="Z46" i="74" s="1"/>
  <c r="X46" i="74"/>
  <c r="W46" i="74"/>
  <c r="AF45" i="74"/>
  <c r="AE45" i="74"/>
  <c r="AE50" i="74" s="1"/>
  <c r="X28" i="74" s="1"/>
  <c r="AD45" i="74"/>
  <c r="Y45" i="74"/>
  <c r="Z45" i="74" s="1"/>
  <c r="X45" i="74"/>
  <c r="W45" i="74"/>
  <c r="Y44" i="74"/>
  <c r="Z44" i="74" s="1"/>
  <c r="X44" i="74"/>
  <c r="W44" i="74"/>
  <c r="Y43" i="74"/>
  <c r="Z43" i="74" s="1"/>
  <c r="X43" i="74"/>
  <c r="W43" i="74"/>
  <c r="Y42" i="74"/>
  <c r="Z42" i="74" s="1"/>
  <c r="X42" i="74"/>
  <c r="W42" i="74"/>
  <c r="Y41" i="74"/>
  <c r="Z41" i="74" s="1"/>
  <c r="X41" i="74"/>
  <c r="W41" i="74"/>
  <c r="Y40" i="74"/>
  <c r="Z40" i="74" s="1"/>
  <c r="X40" i="74"/>
  <c r="W40" i="74"/>
  <c r="Y39" i="74"/>
  <c r="Z39" i="74" s="1"/>
  <c r="X39" i="74"/>
  <c r="W39" i="74"/>
  <c r="Y38" i="74"/>
  <c r="Z38" i="74" s="1"/>
  <c r="X38" i="74"/>
  <c r="W38" i="74"/>
  <c r="AF37" i="74"/>
  <c r="AG37" i="74" s="1"/>
  <c r="AE37" i="74"/>
  <c r="AD37" i="74"/>
  <c r="Y37" i="74"/>
  <c r="Z37" i="74" s="1"/>
  <c r="X37" i="74"/>
  <c r="W37" i="74"/>
  <c r="AF36" i="74"/>
  <c r="AE36" i="74"/>
  <c r="AD36" i="74"/>
  <c r="W26" i="74" s="1"/>
  <c r="Y36" i="74"/>
  <c r="Z36" i="74" s="1"/>
  <c r="X36" i="74"/>
  <c r="W36" i="74"/>
  <c r="AF35" i="74"/>
  <c r="AG35" i="74" s="1"/>
  <c r="AE35" i="74"/>
  <c r="AD35" i="74"/>
  <c r="Y35" i="74"/>
  <c r="Z35" i="74" s="1"/>
  <c r="X35" i="74"/>
  <c r="W35" i="74"/>
  <c r="AF34" i="74"/>
  <c r="AG34" i="74" s="1"/>
  <c r="AE34" i="74"/>
  <c r="AD34" i="74"/>
  <c r="Y34" i="74"/>
  <c r="Z34" i="74" s="1"/>
  <c r="X34" i="74"/>
  <c r="W34" i="74"/>
  <c r="AF33" i="74"/>
  <c r="AE33" i="74"/>
  <c r="AD33" i="74"/>
  <c r="Y33" i="74"/>
  <c r="Z33" i="74" s="1"/>
  <c r="X33" i="74"/>
  <c r="W33" i="74"/>
  <c r="AF32" i="74"/>
  <c r="AE32" i="74"/>
  <c r="AD32" i="74"/>
  <c r="Y32" i="74"/>
  <c r="Z32" i="74" s="1"/>
  <c r="X32" i="74"/>
  <c r="W32" i="74"/>
  <c r="AF31" i="74"/>
  <c r="AG31" i="74" s="1"/>
  <c r="AE31" i="74"/>
  <c r="AE38" i="74" s="1"/>
  <c r="AD31" i="74"/>
  <c r="Y31" i="74"/>
  <c r="Z31" i="74" s="1"/>
  <c r="X31" i="74"/>
  <c r="W31" i="74"/>
  <c r="Y30" i="74"/>
  <c r="Z30" i="74" s="1"/>
  <c r="X30" i="74"/>
  <c r="W30" i="74"/>
  <c r="Y29" i="74"/>
  <c r="Z29" i="74" s="1"/>
  <c r="X29" i="74"/>
  <c r="W29" i="74"/>
  <c r="W28" i="74"/>
  <c r="Y27" i="74"/>
  <c r="Z27" i="74" s="1"/>
  <c r="X27" i="74"/>
  <c r="W27" i="74"/>
  <c r="X26" i="74"/>
  <c r="X25" i="74"/>
  <c r="W25" i="74"/>
  <c r="X24" i="74"/>
  <c r="W24" i="74"/>
  <c r="AF23" i="74"/>
  <c r="AG23" i="74" s="1"/>
  <c r="AE23" i="74"/>
  <c r="AD23" i="74"/>
  <c r="AF22" i="74"/>
  <c r="AE22" i="74"/>
  <c r="AD22" i="74"/>
  <c r="W22" i="74"/>
  <c r="AF21" i="74"/>
  <c r="AE21" i="74"/>
  <c r="AD21" i="74"/>
  <c r="Y21" i="74"/>
  <c r="Z21" i="74" s="1"/>
  <c r="X21" i="74"/>
  <c r="W21" i="74"/>
  <c r="AG20" i="74"/>
  <c r="AF20" i="74"/>
  <c r="Y23" i="74" s="1"/>
  <c r="Z23" i="74" s="1"/>
  <c r="AE20" i="74"/>
  <c r="AD20" i="74"/>
  <c r="Y20" i="74"/>
  <c r="Z20" i="74" s="1"/>
  <c r="X20" i="74"/>
  <c r="W20" i="74"/>
  <c r="AF19" i="74"/>
  <c r="AE19" i="74"/>
  <c r="X23" i="74" s="1"/>
  <c r="AD19" i="74"/>
  <c r="W23" i="74" s="1"/>
  <c r="Z19" i="74"/>
  <c r="Y19" i="74"/>
  <c r="X19" i="74"/>
  <c r="W19" i="74"/>
  <c r="AF18" i="74"/>
  <c r="AE18" i="74"/>
  <c r="AG18" i="74" s="1"/>
  <c r="AD18" i="74"/>
  <c r="Y18" i="74"/>
  <c r="Z18" i="74" s="1"/>
  <c r="X18" i="74"/>
  <c r="W18" i="74"/>
  <c r="AF17" i="74"/>
  <c r="AG17" i="74" s="1"/>
  <c r="AE17" i="74"/>
  <c r="AD17" i="74"/>
  <c r="Y17" i="74"/>
  <c r="Z17" i="74" s="1"/>
  <c r="X17" i="74"/>
  <c r="W17" i="74"/>
  <c r="AF16" i="74"/>
  <c r="AF15" i="74" s="1"/>
  <c r="AE16" i="74"/>
  <c r="AE15" i="74" s="1"/>
  <c r="AD16" i="74"/>
  <c r="AD15" i="74" s="1"/>
  <c r="AD24" i="74" s="1"/>
  <c r="Y16" i="74"/>
  <c r="Z16" i="74" s="1"/>
  <c r="X16" i="74"/>
  <c r="W16" i="74"/>
  <c r="Y15" i="74"/>
  <c r="Z15" i="74" s="1"/>
  <c r="X15" i="74"/>
  <c r="W15" i="74"/>
  <c r="Z14" i="74"/>
  <c r="Y14" i="74"/>
  <c r="X14" i="74"/>
  <c r="W14" i="74"/>
  <c r="Y13" i="74"/>
  <c r="Z13" i="74" s="1"/>
  <c r="X13" i="74"/>
  <c r="W13" i="74"/>
  <c r="Y12" i="74"/>
  <c r="Z12" i="74" s="1"/>
  <c r="X12" i="74"/>
  <c r="W12" i="74"/>
  <c r="AG11" i="74"/>
  <c r="Z11" i="74"/>
  <c r="Y11" i="74"/>
  <c r="X11" i="74"/>
  <c r="W11" i="74"/>
  <c r="AG10" i="74"/>
  <c r="Y10" i="74"/>
  <c r="Z10" i="74" s="1"/>
  <c r="X10" i="74"/>
  <c r="W10" i="74"/>
  <c r="AG9" i="74"/>
  <c r="Y9" i="74"/>
  <c r="Z9" i="74" s="1"/>
  <c r="X9" i="74"/>
  <c r="W9" i="74"/>
  <c r="AG8" i="74"/>
  <c r="AG7" i="74" s="1"/>
  <c r="Y8" i="74"/>
  <c r="Z8" i="74" s="1"/>
  <c r="X8" i="74"/>
  <c r="W8" i="74"/>
  <c r="AF7" i="74"/>
  <c r="AE7" i="74"/>
  <c r="AD7" i="74"/>
  <c r="Z7" i="74"/>
  <c r="Y7" i="74"/>
  <c r="X7" i="74"/>
  <c r="W7" i="74"/>
  <c r="AF6" i="74"/>
  <c r="AD6" i="74"/>
  <c r="Y6" i="74"/>
  <c r="Z6" i="74" s="1"/>
  <c r="X6" i="74"/>
  <c r="W6" i="74"/>
  <c r="AF5" i="74"/>
  <c r="AG5" i="74" s="1"/>
  <c r="AE5" i="74"/>
  <c r="Y5" i="74"/>
  <c r="X5" i="74"/>
  <c r="Z5" i="74" s="1"/>
  <c r="W5" i="74"/>
  <c r="AG4" i="74"/>
  <c r="AF4" i="74"/>
  <c r="AE4" i="74"/>
  <c r="AE6" i="74" s="1"/>
  <c r="Y4" i="74"/>
  <c r="Z4" i="74" s="1"/>
  <c r="X4" i="74"/>
  <c r="W4" i="74"/>
  <c r="Y52" i="73"/>
  <c r="Z52" i="73" s="1"/>
  <c r="X52" i="73"/>
  <c r="W52" i="73"/>
  <c r="Y51" i="73"/>
  <c r="Z51" i="73" s="1"/>
  <c r="X51" i="73"/>
  <c r="W51" i="73"/>
  <c r="AE50" i="73"/>
  <c r="X28" i="73" s="1"/>
  <c r="Y50" i="73"/>
  <c r="Z50" i="73" s="1"/>
  <c r="X50" i="73"/>
  <c r="W50" i="73"/>
  <c r="AF49" i="73"/>
  <c r="AE49" i="73"/>
  <c r="AD49" i="73"/>
  <c r="Y49" i="73"/>
  <c r="X49" i="73"/>
  <c r="W49" i="73"/>
  <c r="AF48" i="73"/>
  <c r="AG48" i="73" s="1"/>
  <c r="AE48" i="73"/>
  <c r="AD48" i="73"/>
  <c r="Y48" i="73"/>
  <c r="Z48" i="73" s="1"/>
  <c r="X48" i="73"/>
  <c r="W48" i="73"/>
  <c r="AF47" i="73"/>
  <c r="AE47" i="73"/>
  <c r="AG47" i="73" s="1"/>
  <c r="AD47" i="73"/>
  <c r="Y47" i="73"/>
  <c r="Z47" i="73" s="1"/>
  <c r="X47" i="73"/>
  <c r="W47" i="73"/>
  <c r="AF46" i="73"/>
  <c r="AF50" i="73" s="1"/>
  <c r="Y28" i="73" s="1"/>
  <c r="AE46" i="73"/>
  <c r="AD46" i="73"/>
  <c r="Y46" i="73"/>
  <c r="X46" i="73"/>
  <c r="W46" i="73"/>
  <c r="AF45" i="73"/>
  <c r="AG45" i="73" s="1"/>
  <c r="AE45" i="73"/>
  <c r="AD45" i="73"/>
  <c r="Y45" i="73"/>
  <c r="Z45" i="73" s="1"/>
  <c r="X45" i="73"/>
  <c r="W45" i="73"/>
  <c r="Z44" i="73"/>
  <c r="Y44" i="73"/>
  <c r="X44" i="73"/>
  <c r="W44" i="73"/>
  <c r="Y43" i="73"/>
  <c r="Z43" i="73" s="1"/>
  <c r="X43" i="73"/>
  <c r="W43" i="73"/>
  <c r="Y42" i="73"/>
  <c r="Z42" i="73" s="1"/>
  <c r="X42" i="73"/>
  <c r="W42" i="73"/>
  <c r="Z41" i="73"/>
  <c r="Y41" i="73"/>
  <c r="X41" i="73"/>
  <c r="W41" i="73"/>
  <c r="Y40" i="73"/>
  <c r="Z40" i="73" s="1"/>
  <c r="X40" i="73"/>
  <c r="W40" i="73"/>
  <c r="Y39" i="73"/>
  <c r="Z39" i="73" s="1"/>
  <c r="X39" i="73"/>
  <c r="W39" i="73"/>
  <c r="Y38" i="73"/>
  <c r="Z38" i="73" s="1"/>
  <c r="X38" i="73"/>
  <c r="W38" i="73"/>
  <c r="AF37" i="73"/>
  <c r="AE37" i="73"/>
  <c r="AG37" i="73" s="1"/>
  <c r="AD37" i="73"/>
  <c r="Z37" i="73"/>
  <c r="Y37" i="73"/>
  <c r="X37" i="73"/>
  <c r="W37" i="73"/>
  <c r="AF36" i="73"/>
  <c r="AE36" i="73"/>
  <c r="AG36" i="73" s="1"/>
  <c r="AD36" i="73"/>
  <c r="Y36" i="73"/>
  <c r="Z36" i="73" s="1"/>
  <c r="X36" i="73"/>
  <c r="W36" i="73"/>
  <c r="AG35" i="73"/>
  <c r="AF35" i="73"/>
  <c r="AE35" i="73"/>
  <c r="AD35" i="73"/>
  <c r="Y35" i="73"/>
  <c r="Z35" i="73" s="1"/>
  <c r="X35" i="73"/>
  <c r="W35" i="73"/>
  <c r="AF34" i="73"/>
  <c r="AE34" i="73"/>
  <c r="AG34" i="73" s="1"/>
  <c r="AD34" i="73"/>
  <c r="Z34" i="73"/>
  <c r="Y34" i="73"/>
  <c r="X34" i="73"/>
  <c r="W34" i="73"/>
  <c r="AF33" i="73"/>
  <c r="Y25" i="73" s="1"/>
  <c r="Z25" i="73" s="1"/>
  <c r="AE33" i="73"/>
  <c r="X25" i="73" s="1"/>
  <c r="AD33" i="73"/>
  <c r="W25" i="73" s="1"/>
  <c r="Y33" i="73"/>
  <c r="Z33" i="73" s="1"/>
  <c r="X33" i="73"/>
  <c r="W33" i="73"/>
  <c r="AG32" i="73"/>
  <c r="AF32" i="73"/>
  <c r="AE32" i="73"/>
  <c r="AD32" i="73"/>
  <c r="Y32" i="73"/>
  <c r="Z32" i="73" s="1"/>
  <c r="X32" i="73"/>
  <c r="W32" i="73"/>
  <c r="AF31" i="73"/>
  <c r="AF38" i="73" s="1"/>
  <c r="AE31" i="73"/>
  <c r="AE38" i="73" s="1"/>
  <c r="AD31" i="73"/>
  <c r="AD38" i="73" s="1"/>
  <c r="Z31" i="73"/>
  <c r="Y31" i="73"/>
  <c r="X31" i="73"/>
  <c r="W31" i="73"/>
  <c r="Y30" i="73"/>
  <c r="Z30" i="73" s="1"/>
  <c r="X30" i="73"/>
  <c r="W30" i="73"/>
  <c r="Y29" i="73"/>
  <c r="Z29" i="73" s="1"/>
  <c r="X29" i="73"/>
  <c r="W29" i="73"/>
  <c r="Z28" i="73"/>
  <c r="Y27" i="73"/>
  <c r="Z27" i="73" s="1"/>
  <c r="X27" i="73"/>
  <c r="W27" i="73"/>
  <c r="Y26" i="73"/>
  <c r="Z26" i="73" s="1"/>
  <c r="X26" i="73"/>
  <c r="W26" i="73"/>
  <c r="Y24" i="73"/>
  <c r="W24" i="73"/>
  <c r="AG23" i="73"/>
  <c r="AF23" i="73"/>
  <c r="AE23" i="73"/>
  <c r="AD23" i="73"/>
  <c r="AF22" i="73"/>
  <c r="AE22" i="73"/>
  <c r="AG22" i="73" s="1"/>
  <c r="AD22" i="73"/>
  <c r="AF21" i="73"/>
  <c r="AE21" i="73"/>
  <c r="AG21" i="73" s="1"/>
  <c r="AD21" i="73"/>
  <c r="Y21" i="73"/>
  <c r="Z21" i="73" s="1"/>
  <c r="X21" i="73"/>
  <c r="W21" i="73"/>
  <c r="AG20" i="73"/>
  <c r="AF20" i="73"/>
  <c r="AE20" i="73"/>
  <c r="AD20" i="73"/>
  <c r="Y20" i="73"/>
  <c r="Z20" i="73" s="1"/>
  <c r="X20" i="73"/>
  <c r="W20" i="73"/>
  <c r="AF19" i="73"/>
  <c r="Y23" i="73" s="1"/>
  <c r="AE19" i="73"/>
  <c r="X23" i="73" s="1"/>
  <c r="AD19" i="73"/>
  <c r="W23" i="73" s="1"/>
  <c r="Z19" i="73"/>
  <c r="Y19" i="73"/>
  <c r="X19" i="73"/>
  <c r="W19" i="73"/>
  <c r="AF18" i="73"/>
  <c r="AE18" i="73"/>
  <c r="AG18" i="73" s="1"/>
  <c r="AD18" i="73"/>
  <c r="Y18" i="73"/>
  <c r="Z18" i="73" s="1"/>
  <c r="X18" i="73"/>
  <c r="W18" i="73"/>
  <c r="AG17" i="73"/>
  <c r="AF17" i="73"/>
  <c r="AE17" i="73"/>
  <c r="AD17" i="73"/>
  <c r="Y17" i="73"/>
  <c r="Z17" i="73" s="1"/>
  <c r="X17" i="73"/>
  <c r="W17" i="73"/>
  <c r="AF16" i="73"/>
  <c r="AF15" i="73" s="1"/>
  <c r="AE16" i="73"/>
  <c r="AE15" i="73" s="1"/>
  <c r="AD16" i="73"/>
  <c r="Z16" i="73"/>
  <c r="Y16" i="73"/>
  <c r="X16" i="73"/>
  <c r="W16" i="73"/>
  <c r="AD15" i="73"/>
  <c r="W22" i="73" s="1"/>
  <c r="Y15" i="73"/>
  <c r="Z15" i="73" s="1"/>
  <c r="X15" i="73"/>
  <c r="W15" i="73"/>
  <c r="Z14" i="73"/>
  <c r="Y14" i="73"/>
  <c r="X14" i="73"/>
  <c r="W14" i="73"/>
  <c r="Y13" i="73"/>
  <c r="Z13" i="73" s="1"/>
  <c r="X13" i="73"/>
  <c r="W13" i="73"/>
  <c r="Y12" i="73"/>
  <c r="Z12" i="73" s="1"/>
  <c r="X12" i="73"/>
  <c r="W12" i="73"/>
  <c r="AG11" i="73"/>
  <c r="Y11" i="73"/>
  <c r="Z11" i="73" s="1"/>
  <c r="X11" i="73"/>
  <c r="W11" i="73"/>
  <c r="AG10" i="73"/>
  <c r="Y10" i="73"/>
  <c r="Z10" i="73" s="1"/>
  <c r="X10" i="73"/>
  <c r="W10" i="73"/>
  <c r="AG9" i="73"/>
  <c r="Y9" i="73"/>
  <c r="Z9" i="73" s="1"/>
  <c r="X9" i="73"/>
  <c r="W9" i="73"/>
  <c r="AG8" i="73"/>
  <c r="AG7" i="73" s="1"/>
  <c r="Y8" i="73"/>
  <c r="Z8" i="73" s="1"/>
  <c r="X8" i="73"/>
  <c r="W8" i="73"/>
  <c r="AF7" i="73"/>
  <c r="AE7" i="73"/>
  <c r="AD7" i="73"/>
  <c r="Z7" i="73"/>
  <c r="Y7" i="73"/>
  <c r="X7" i="73"/>
  <c r="W7" i="73"/>
  <c r="AF6" i="73"/>
  <c r="AD6" i="73"/>
  <c r="Y6" i="73"/>
  <c r="Z6" i="73" s="1"/>
  <c r="X6" i="73"/>
  <c r="W6" i="73"/>
  <c r="AG5" i="73"/>
  <c r="AF5" i="73"/>
  <c r="AE5" i="73"/>
  <c r="Y5" i="73"/>
  <c r="X5" i="73"/>
  <c r="Z5" i="73" s="1"/>
  <c r="W5" i="73"/>
  <c r="AF4" i="73"/>
  <c r="AE4" i="73"/>
  <c r="AE6" i="73" s="1"/>
  <c r="Y4" i="73"/>
  <c r="X4" i="73"/>
  <c r="Z4" i="73" s="1"/>
  <c r="W4" i="73"/>
  <c r="Y52" i="72"/>
  <c r="Z52" i="72" s="1"/>
  <c r="X52" i="72"/>
  <c r="W52" i="72"/>
  <c r="Y51" i="72"/>
  <c r="Z51" i="72" s="1"/>
  <c r="X51" i="72"/>
  <c r="W51" i="72"/>
  <c r="AE50" i="72"/>
  <c r="X28" i="72" s="1"/>
  <c r="Y50" i="72"/>
  <c r="Z50" i="72" s="1"/>
  <c r="X50" i="72"/>
  <c r="W50" i="72"/>
  <c r="AF49" i="72"/>
  <c r="AE49" i="72"/>
  <c r="AG49" i="72" s="1"/>
  <c r="AD49" i="72"/>
  <c r="Y49" i="72"/>
  <c r="X49" i="72"/>
  <c r="Z49" i="72" s="1"/>
  <c r="W49" i="72"/>
  <c r="AF48" i="72"/>
  <c r="AE48" i="72"/>
  <c r="AG48" i="72" s="1"/>
  <c r="AD48" i="72"/>
  <c r="Y48" i="72"/>
  <c r="Z48" i="72" s="1"/>
  <c r="X48" i="72"/>
  <c r="W48" i="72"/>
  <c r="AF47" i="72"/>
  <c r="AE47" i="72"/>
  <c r="AG47" i="72" s="1"/>
  <c r="AD47" i="72"/>
  <c r="Y47" i="72"/>
  <c r="Z47" i="72" s="1"/>
  <c r="X47" i="72"/>
  <c r="W47" i="72"/>
  <c r="AF46" i="72"/>
  <c r="AE46" i="72"/>
  <c r="AG46" i="72" s="1"/>
  <c r="AD46" i="72"/>
  <c r="Y46" i="72"/>
  <c r="X46" i="72"/>
  <c r="Z46" i="72" s="1"/>
  <c r="W46" i="72"/>
  <c r="AF45" i="72"/>
  <c r="AF50" i="72" s="1"/>
  <c r="Y28" i="72" s="1"/>
  <c r="AE45" i="72"/>
  <c r="AG45" i="72" s="1"/>
  <c r="AD45" i="72"/>
  <c r="AD50" i="72" s="1"/>
  <c r="W28" i="72" s="1"/>
  <c r="Y45" i="72"/>
  <c r="Z45" i="72" s="1"/>
  <c r="X45" i="72"/>
  <c r="W45" i="72"/>
  <c r="Y44" i="72"/>
  <c r="X44" i="72"/>
  <c r="Z44" i="72" s="1"/>
  <c r="W44" i="72"/>
  <c r="Y43" i="72"/>
  <c r="Z43" i="72" s="1"/>
  <c r="X43" i="72"/>
  <c r="W43" i="72"/>
  <c r="Y42" i="72"/>
  <c r="Z42" i="72" s="1"/>
  <c r="X42" i="72"/>
  <c r="W42" i="72"/>
  <c r="Y41" i="72"/>
  <c r="X41" i="72"/>
  <c r="Z41" i="72" s="1"/>
  <c r="W41" i="72"/>
  <c r="Y40" i="72"/>
  <c r="Z40" i="72" s="1"/>
  <c r="X40" i="72"/>
  <c r="W40" i="72"/>
  <c r="Y39" i="72"/>
  <c r="Z39" i="72" s="1"/>
  <c r="X39" i="72"/>
  <c r="W39" i="72"/>
  <c r="Y38" i="72"/>
  <c r="Z38" i="72" s="1"/>
  <c r="X38" i="72"/>
  <c r="W38" i="72"/>
  <c r="AF37" i="72"/>
  <c r="AE37" i="72"/>
  <c r="AG37" i="72" s="1"/>
  <c r="AD37" i="72"/>
  <c r="Y37" i="72"/>
  <c r="X37" i="72"/>
  <c r="Z37" i="72" s="1"/>
  <c r="W37" i="72"/>
  <c r="AF36" i="72"/>
  <c r="AE36" i="72"/>
  <c r="AG36" i="72" s="1"/>
  <c r="AD36" i="72"/>
  <c r="Y36" i="72"/>
  <c r="Z36" i="72" s="1"/>
  <c r="X36" i="72"/>
  <c r="W36" i="72"/>
  <c r="AF35" i="72"/>
  <c r="AE35" i="72"/>
  <c r="AD35" i="72"/>
  <c r="Y35" i="72"/>
  <c r="Z35" i="72" s="1"/>
  <c r="X35" i="72"/>
  <c r="W35" i="72"/>
  <c r="AF34" i="72"/>
  <c r="AE34" i="72"/>
  <c r="AG34" i="72" s="1"/>
  <c r="AD34" i="72"/>
  <c r="Y34" i="72"/>
  <c r="X34" i="72"/>
  <c r="Z34" i="72" s="1"/>
  <c r="W34" i="72"/>
  <c r="AF33" i="72"/>
  <c r="AE33" i="72"/>
  <c r="AG33" i="72" s="1"/>
  <c r="AD33" i="72"/>
  <c r="W25" i="72" s="1"/>
  <c r="Y33" i="72"/>
  <c r="Z33" i="72" s="1"/>
  <c r="X33" i="72"/>
  <c r="W33" i="72"/>
  <c r="AF32" i="72"/>
  <c r="AE32" i="72"/>
  <c r="AD32" i="72"/>
  <c r="Y32" i="72"/>
  <c r="Z32" i="72" s="1"/>
  <c r="X32" i="72"/>
  <c r="W32" i="72"/>
  <c r="AF31" i="72"/>
  <c r="AF38" i="72" s="1"/>
  <c r="AE31" i="72"/>
  <c r="AG31" i="72" s="1"/>
  <c r="AD31" i="72"/>
  <c r="AD38" i="72" s="1"/>
  <c r="Y31" i="72"/>
  <c r="X31" i="72"/>
  <c r="Z31" i="72" s="1"/>
  <c r="W31" i="72"/>
  <c r="Y30" i="72"/>
  <c r="Z30" i="72" s="1"/>
  <c r="X30" i="72"/>
  <c r="W30" i="72"/>
  <c r="Y29" i="72"/>
  <c r="Z29" i="72" s="1"/>
  <c r="X29" i="72"/>
  <c r="W29" i="72"/>
  <c r="Y27" i="72"/>
  <c r="Z27" i="72" s="1"/>
  <c r="X27" i="72"/>
  <c r="W27" i="72"/>
  <c r="Y26" i="72"/>
  <c r="W26" i="72"/>
  <c r="Y25" i="72"/>
  <c r="X25" i="72"/>
  <c r="Z25" i="72" s="1"/>
  <c r="Y24" i="72"/>
  <c r="W24" i="72"/>
  <c r="AF23" i="72"/>
  <c r="AE23" i="72"/>
  <c r="AG23" i="72" s="1"/>
  <c r="AD23" i="72"/>
  <c r="AF22" i="72"/>
  <c r="AE22" i="72"/>
  <c r="AG22" i="72" s="1"/>
  <c r="AD22" i="72"/>
  <c r="X22" i="72"/>
  <c r="AF21" i="72"/>
  <c r="AE21" i="72"/>
  <c r="AG21" i="72" s="1"/>
  <c r="AD21" i="72"/>
  <c r="Y21" i="72"/>
  <c r="Z21" i="72" s="1"/>
  <c r="X21" i="72"/>
  <c r="W21" i="72"/>
  <c r="AF20" i="72"/>
  <c r="AE20" i="72"/>
  <c r="AG20" i="72" s="1"/>
  <c r="AD20" i="72"/>
  <c r="Y20" i="72"/>
  <c r="Z20" i="72" s="1"/>
  <c r="X20" i="72"/>
  <c r="W20" i="72"/>
  <c r="AF19" i="72"/>
  <c r="Y23" i="72" s="1"/>
  <c r="AE19" i="72"/>
  <c r="AD19" i="72"/>
  <c r="W23" i="72" s="1"/>
  <c r="Y19" i="72"/>
  <c r="X19" i="72"/>
  <c r="Z19" i="72" s="1"/>
  <c r="W19" i="72"/>
  <c r="AF18" i="72"/>
  <c r="AE18" i="72"/>
  <c r="AG18" i="72" s="1"/>
  <c r="AD18" i="72"/>
  <c r="Y18" i="72"/>
  <c r="Z18" i="72" s="1"/>
  <c r="X18" i="72"/>
  <c r="W18" i="72"/>
  <c r="AF17" i="72"/>
  <c r="AE17" i="72"/>
  <c r="AG17" i="72" s="1"/>
  <c r="AD17" i="72"/>
  <c r="Y17" i="72"/>
  <c r="Z17" i="72" s="1"/>
  <c r="X17" i="72"/>
  <c r="W17" i="72"/>
  <c r="AF16" i="72"/>
  <c r="AF15" i="72" s="1"/>
  <c r="AE16" i="72"/>
  <c r="AE15" i="72" s="1"/>
  <c r="AD16" i="72"/>
  <c r="AD15" i="72" s="1"/>
  <c r="Z16" i="72"/>
  <c r="Y16" i="72"/>
  <c r="X16" i="72"/>
  <c r="W16" i="72"/>
  <c r="Y15" i="72"/>
  <c r="Z15" i="72" s="1"/>
  <c r="X15" i="72"/>
  <c r="W15" i="72"/>
  <c r="Y14" i="72"/>
  <c r="X14" i="72"/>
  <c r="Z14" i="72" s="1"/>
  <c r="W14" i="72"/>
  <c r="Y13" i="72"/>
  <c r="Z13" i="72" s="1"/>
  <c r="X13" i="72"/>
  <c r="W13" i="72"/>
  <c r="Y12" i="72"/>
  <c r="Z12" i="72" s="1"/>
  <c r="X12" i="72"/>
  <c r="W12" i="72"/>
  <c r="AG11" i="72"/>
  <c r="Y11" i="72"/>
  <c r="Z11" i="72" s="1"/>
  <c r="X11" i="72"/>
  <c r="W11" i="72"/>
  <c r="AG10" i="72"/>
  <c r="Y10" i="72"/>
  <c r="Z10" i="72" s="1"/>
  <c r="X10" i="72"/>
  <c r="W10" i="72"/>
  <c r="AG9" i="72"/>
  <c r="Y9" i="72"/>
  <c r="Z9" i="72" s="1"/>
  <c r="X9" i="72"/>
  <c r="W9" i="72"/>
  <c r="AG8" i="72"/>
  <c r="Y8" i="72"/>
  <c r="Z8" i="72" s="1"/>
  <c r="X8" i="72"/>
  <c r="W8" i="72"/>
  <c r="AF7" i="72"/>
  <c r="AE7" i="72"/>
  <c r="AD7" i="72"/>
  <c r="Z7" i="72"/>
  <c r="Y7" i="72"/>
  <c r="X7" i="72"/>
  <c r="W7" i="72"/>
  <c r="AD6" i="72"/>
  <c r="Y6" i="72"/>
  <c r="Z6" i="72" s="1"/>
  <c r="X6" i="72"/>
  <c r="W6" i="72"/>
  <c r="AF5" i="72"/>
  <c r="AF6" i="72" s="1"/>
  <c r="AE5" i="72"/>
  <c r="AG5" i="72" s="1"/>
  <c r="Y5" i="72"/>
  <c r="X5" i="72"/>
  <c r="Z5" i="72" s="1"/>
  <c r="W5" i="72"/>
  <c r="AF4" i="72"/>
  <c r="AE4" i="72"/>
  <c r="AE6" i="72" s="1"/>
  <c r="Y4" i="72"/>
  <c r="X4" i="72"/>
  <c r="W4" i="72"/>
  <c r="Z52" i="71"/>
  <c r="Y52" i="71"/>
  <c r="X52" i="71"/>
  <c r="W52" i="71"/>
  <c r="Y51" i="71"/>
  <c r="Z51" i="71" s="1"/>
  <c r="X51" i="71"/>
  <c r="W51" i="71"/>
  <c r="AE50" i="71"/>
  <c r="X28" i="71" s="1"/>
  <c r="Z50" i="71"/>
  <c r="Y50" i="71"/>
  <c r="X50" i="71"/>
  <c r="W50" i="71"/>
  <c r="AF49" i="71"/>
  <c r="AG49" i="71" s="1"/>
  <c r="AE49" i="71"/>
  <c r="AD49" i="71"/>
  <c r="Y49" i="71"/>
  <c r="X49" i="71"/>
  <c r="W49" i="71"/>
  <c r="AG48" i="71"/>
  <c r="AF48" i="71"/>
  <c r="AE48" i="71"/>
  <c r="AD48" i="71"/>
  <c r="Y48" i="71"/>
  <c r="Z48" i="71" s="1"/>
  <c r="X48" i="71"/>
  <c r="W48" i="71"/>
  <c r="AF47" i="71"/>
  <c r="AF50" i="71" s="1"/>
  <c r="Y28" i="71" s="1"/>
  <c r="AE47" i="71"/>
  <c r="AG47" i="71" s="1"/>
  <c r="AD47" i="71"/>
  <c r="Z47" i="71"/>
  <c r="Y47" i="71"/>
  <c r="X47" i="71"/>
  <c r="W47" i="71"/>
  <c r="AF46" i="71"/>
  <c r="AG46" i="71" s="1"/>
  <c r="AE46" i="71"/>
  <c r="AD46" i="71"/>
  <c r="Y46" i="71"/>
  <c r="X46" i="71"/>
  <c r="W46" i="71"/>
  <c r="AG45" i="71"/>
  <c r="AF45" i="71"/>
  <c r="AE45" i="71"/>
  <c r="AD45" i="71"/>
  <c r="AD50" i="71" s="1"/>
  <c r="W28" i="71" s="1"/>
  <c r="Y45" i="71"/>
  <c r="Z45" i="71" s="1"/>
  <c r="X45" i="71"/>
  <c r="W45" i="71"/>
  <c r="Y44" i="71"/>
  <c r="X44" i="71"/>
  <c r="W44" i="71"/>
  <c r="Z43" i="71"/>
  <c r="Y43" i="71"/>
  <c r="X43" i="71"/>
  <c r="W43" i="71"/>
  <c r="Y42" i="71"/>
  <c r="Z42" i="71" s="1"/>
  <c r="X42" i="71"/>
  <c r="W42" i="71"/>
  <c r="Y41" i="71"/>
  <c r="X41" i="71"/>
  <c r="W41" i="71"/>
  <c r="Z40" i="71"/>
  <c r="Y40" i="71"/>
  <c r="X40" i="71"/>
  <c r="W40" i="71"/>
  <c r="Y39" i="71"/>
  <c r="Z39" i="71" s="1"/>
  <c r="X39" i="71"/>
  <c r="W39" i="71"/>
  <c r="Z38" i="71"/>
  <c r="Y38" i="71"/>
  <c r="X38" i="71"/>
  <c r="W38" i="71"/>
  <c r="AF37" i="71"/>
  <c r="AG37" i="71" s="1"/>
  <c r="AE37" i="71"/>
  <c r="AD37" i="71"/>
  <c r="Y37" i="71"/>
  <c r="X37" i="71"/>
  <c r="W37" i="71"/>
  <c r="AG36" i="71"/>
  <c r="AF36" i="71"/>
  <c r="AE36" i="71"/>
  <c r="AD36" i="71"/>
  <c r="Y36" i="71"/>
  <c r="Z36" i="71" s="1"/>
  <c r="X36" i="71"/>
  <c r="W36" i="71"/>
  <c r="AF35" i="71"/>
  <c r="AE35" i="71"/>
  <c r="AD35" i="71"/>
  <c r="Z35" i="71"/>
  <c r="Y35" i="71"/>
  <c r="X35" i="71"/>
  <c r="W35" i="71"/>
  <c r="AF34" i="71"/>
  <c r="Y25" i="71" s="1"/>
  <c r="Z25" i="71" s="1"/>
  <c r="AE34" i="71"/>
  <c r="AG34" i="71" s="1"/>
  <c r="AD34" i="71"/>
  <c r="W25" i="71" s="1"/>
  <c r="Y34" i="71"/>
  <c r="X34" i="71"/>
  <c r="W34" i="71"/>
  <c r="AG33" i="71"/>
  <c r="AF33" i="71"/>
  <c r="AE33" i="71"/>
  <c r="AD33" i="71"/>
  <c r="Y33" i="71"/>
  <c r="Z33" i="71" s="1"/>
  <c r="X33" i="71"/>
  <c r="W33" i="71"/>
  <c r="AF32" i="71"/>
  <c r="AE32" i="71"/>
  <c r="AD32" i="71"/>
  <c r="Z32" i="71"/>
  <c r="Y32" i="71"/>
  <c r="X32" i="71"/>
  <c r="W32" i="71"/>
  <c r="AF31" i="71"/>
  <c r="AF38" i="71" s="1"/>
  <c r="AE31" i="71"/>
  <c r="AG31" i="71" s="1"/>
  <c r="AD31" i="71"/>
  <c r="AD38" i="71" s="1"/>
  <c r="Y31" i="71"/>
  <c r="X31" i="71"/>
  <c r="W31" i="71"/>
  <c r="Z30" i="71"/>
  <c r="Y30" i="71"/>
  <c r="X30" i="71"/>
  <c r="W30" i="71"/>
  <c r="Y29" i="71"/>
  <c r="Z29" i="71" s="1"/>
  <c r="X29" i="71"/>
  <c r="W29" i="71"/>
  <c r="Z27" i="71"/>
  <c r="Y27" i="71"/>
  <c r="X27" i="71"/>
  <c r="W27" i="71"/>
  <c r="W26" i="71"/>
  <c r="X25" i="71"/>
  <c r="Y24" i="71"/>
  <c r="W24" i="71"/>
  <c r="AF23" i="71"/>
  <c r="AE23" i="71"/>
  <c r="AG23" i="71" s="1"/>
  <c r="AD23" i="71"/>
  <c r="AF22" i="71"/>
  <c r="AE22" i="71"/>
  <c r="AG22" i="71" s="1"/>
  <c r="AD22" i="71"/>
  <c r="X22" i="71"/>
  <c r="AG21" i="71"/>
  <c r="AF21" i="71"/>
  <c r="AE21" i="71"/>
  <c r="AD21" i="71"/>
  <c r="Y21" i="71"/>
  <c r="Z21" i="71" s="1"/>
  <c r="X21" i="71"/>
  <c r="W21" i="71"/>
  <c r="AF20" i="71"/>
  <c r="AE20" i="71"/>
  <c r="AD20" i="71"/>
  <c r="Z20" i="71"/>
  <c r="Y20" i="71"/>
  <c r="X20" i="71"/>
  <c r="W20" i="71"/>
  <c r="AF19" i="71"/>
  <c r="Y23" i="71" s="1"/>
  <c r="AE19" i="71"/>
  <c r="AG19" i="71" s="1"/>
  <c r="AD19" i="71"/>
  <c r="W23" i="71" s="1"/>
  <c r="Y19" i="71"/>
  <c r="X19" i="71"/>
  <c r="W19" i="71"/>
  <c r="AG18" i="71"/>
  <c r="AF18" i="71"/>
  <c r="AE18" i="71"/>
  <c r="AD18" i="71"/>
  <c r="Y18" i="71"/>
  <c r="Z18" i="71" s="1"/>
  <c r="X18" i="71"/>
  <c r="W18" i="71"/>
  <c r="AF17" i="71"/>
  <c r="AE17" i="71"/>
  <c r="AG17" i="71" s="1"/>
  <c r="AD17" i="71"/>
  <c r="Z17" i="71"/>
  <c r="Y17" i="71"/>
  <c r="X17" i="71"/>
  <c r="W17" i="71"/>
  <c r="AF16" i="71"/>
  <c r="AF15" i="71" s="1"/>
  <c r="AE16" i="71"/>
  <c r="AG16" i="71" s="1"/>
  <c r="AD16" i="71"/>
  <c r="AD15" i="71" s="1"/>
  <c r="Y16" i="71"/>
  <c r="Z16" i="71" s="1"/>
  <c r="X16" i="71"/>
  <c r="W16" i="71"/>
  <c r="AE15" i="71"/>
  <c r="Y15" i="71"/>
  <c r="Z15" i="71" s="1"/>
  <c r="X15" i="71"/>
  <c r="W15" i="71"/>
  <c r="Y14" i="71"/>
  <c r="Z14" i="71" s="1"/>
  <c r="X14" i="71"/>
  <c r="W14" i="71"/>
  <c r="Z13" i="71"/>
  <c r="Y13" i="71"/>
  <c r="X13" i="71"/>
  <c r="W13" i="71"/>
  <c r="Y12" i="71"/>
  <c r="Z12" i="71" s="1"/>
  <c r="X12" i="71"/>
  <c r="W12" i="71"/>
  <c r="AG11" i="71"/>
  <c r="Y11" i="71"/>
  <c r="Z11" i="71" s="1"/>
  <c r="X11" i="71"/>
  <c r="W11" i="71"/>
  <c r="AG10" i="71"/>
  <c r="Y10" i="71"/>
  <c r="Z10" i="71" s="1"/>
  <c r="X10" i="71"/>
  <c r="W10" i="71"/>
  <c r="AG9" i="71"/>
  <c r="Y9" i="71"/>
  <c r="X9" i="71"/>
  <c r="Z9" i="71" s="1"/>
  <c r="W9" i="71"/>
  <c r="AG8" i="71"/>
  <c r="AG7" i="71" s="1"/>
  <c r="Z8" i="71"/>
  <c r="Y8" i="71"/>
  <c r="X8" i="71"/>
  <c r="W8" i="71"/>
  <c r="AF7" i="71"/>
  <c r="AE7" i="71"/>
  <c r="AD7" i="71"/>
  <c r="Y7" i="71"/>
  <c r="X7" i="71"/>
  <c r="W7" i="71"/>
  <c r="AD6" i="71"/>
  <c r="Y6" i="71"/>
  <c r="Z6" i="71" s="1"/>
  <c r="X6" i="71"/>
  <c r="W6" i="71"/>
  <c r="AF5" i="71"/>
  <c r="AF6" i="71" s="1"/>
  <c r="AE5" i="71"/>
  <c r="AG5" i="71" s="1"/>
  <c r="Y5" i="71"/>
  <c r="Z5" i="71" s="1"/>
  <c r="X5" i="71"/>
  <c r="W5" i="71"/>
  <c r="AF4" i="71"/>
  <c r="AE4" i="71"/>
  <c r="Y4" i="71"/>
  <c r="Z4" i="71" s="1"/>
  <c r="X4" i="71"/>
  <c r="W4" i="71"/>
  <c r="Y52" i="70"/>
  <c r="X52" i="70"/>
  <c r="Z52" i="70" s="1"/>
  <c r="W52" i="70"/>
  <c r="Y51" i="70"/>
  <c r="Z51" i="70" s="1"/>
  <c r="X51" i="70"/>
  <c r="W51" i="70"/>
  <c r="Y50" i="70"/>
  <c r="X50" i="70"/>
  <c r="Z50" i="70" s="1"/>
  <c r="W50" i="70"/>
  <c r="AF49" i="70"/>
  <c r="AG49" i="70" s="1"/>
  <c r="AE49" i="70"/>
  <c r="AD49" i="70"/>
  <c r="Y49" i="70"/>
  <c r="Z49" i="70" s="1"/>
  <c r="X49" i="70"/>
  <c r="W49" i="70"/>
  <c r="AF48" i="70"/>
  <c r="AE48" i="70"/>
  <c r="AG48" i="70" s="1"/>
  <c r="AD48" i="70"/>
  <c r="Y48" i="70"/>
  <c r="Z48" i="70" s="1"/>
  <c r="X48" i="70"/>
  <c r="W48" i="70"/>
  <c r="AF47" i="70"/>
  <c r="AE47" i="70"/>
  <c r="AG47" i="70" s="1"/>
  <c r="AD47" i="70"/>
  <c r="Z47" i="70"/>
  <c r="Y47" i="70"/>
  <c r="X47" i="70"/>
  <c r="W47" i="70"/>
  <c r="AF46" i="70"/>
  <c r="AE46" i="70"/>
  <c r="AG46" i="70" s="1"/>
  <c r="AD46" i="70"/>
  <c r="AD50" i="70" s="1"/>
  <c r="W28" i="70" s="1"/>
  <c r="Y46" i="70"/>
  <c r="Z46" i="70" s="1"/>
  <c r="X46" i="70"/>
  <c r="W46" i="70"/>
  <c r="AG45" i="70"/>
  <c r="AF45" i="70"/>
  <c r="AF50" i="70" s="1"/>
  <c r="Y28" i="70" s="1"/>
  <c r="Z28" i="70" s="1"/>
  <c r="AE45" i="70"/>
  <c r="AE50" i="70" s="1"/>
  <c r="X28" i="70" s="1"/>
  <c r="AD45" i="70"/>
  <c r="Y45" i="70"/>
  <c r="Z45" i="70" s="1"/>
  <c r="X45" i="70"/>
  <c r="W45" i="70"/>
  <c r="Y44" i="70"/>
  <c r="Z44" i="70" s="1"/>
  <c r="X44" i="70"/>
  <c r="W44" i="70"/>
  <c r="Y43" i="70"/>
  <c r="X43" i="70"/>
  <c r="Z43" i="70" s="1"/>
  <c r="W43" i="70"/>
  <c r="Y42" i="70"/>
  <c r="Z42" i="70" s="1"/>
  <c r="X42" i="70"/>
  <c r="W42" i="70"/>
  <c r="Y41" i="70"/>
  <c r="Z41" i="70" s="1"/>
  <c r="X41" i="70"/>
  <c r="W41" i="70"/>
  <c r="Y40" i="70"/>
  <c r="X40" i="70"/>
  <c r="Z40" i="70" s="1"/>
  <c r="W40" i="70"/>
  <c r="Y39" i="70"/>
  <c r="Z39" i="70" s="1"/>
  <c r="X39" i="70"/>
  <c r="W39" i="70"/>
  <c r="Z38" i="70"/>
  <c r="Y38" i="70"/>
  <c r="X38" i="70"/>
  <c r="W38" i="70"/>
  <c r="AF37" i="70"/>
  <c r="AE37" i="70"/>
  <c r="AG37" i="70" s="1"/>
  <c r="AD37" i="70"/>
  <c r="Y37" i="70"/>
  <c r="Z37" i="70" s="1"/>
  <c r="X37" i="70"/>
  <c r="W37" i="70"/>
  <c r="AG36" i="70"/>
  <c r="AF36" i="70"/>
  <c r="Y26" i="70" s="1"/>
  <c r="AE36" i="70"/>
  <c r="X26" i="70" s="1"/>
  <c r="AD36" i="70"/>
  <c r="Y36" i="70"/>
  <c r="Z36" i="70" s="1"/>
  <c r="X36" i="70"/>
  <c r="W36" i="70"/>
  <c r="AF35" i="70"/>
  <c r="AE35" i="70"/>
  <c r="AG35" i="70" s="1"/>
  <c r="AD35" i="70"/>
  <c r="Y35" i="70"/>
  <c r="X35" i="70"/>
  <c r="Z35" i="70" s="1"/>
  <c r="W35" i="70"/>
  <c r="AF34" i="70"/>
  <c r="AE34" i="70"/>
  <c r="AG34" i="70" s="1"/>
  <c r="AD34" i="70"/>
  <c r="W25" i="70" s="1"/>
  <c r="Y34" i="70"/>
  <c r="Z34" i="70" s="1"/>
  <c r="X34" i="70"/>
  <c r="W34" i="70"/>
  <c r="AF33" i="70"/>
  <c r="Y25" i="70" s="1"/>
  <c r="AE33" i="70"/>
  <c r="X25" i="70" s="1"/>
  <c r="AD33" i="70"/>
  <c r="Y33" i="70"/>
  <c r="Z33" i="70" s="1"/>
  <c r="X33" i="70"/>
  <c r="W33" i="70"/>
  <c r="AF32" i="70"/>
  <c r="AE32" i="70"/>
  <c r="AG32" i="70" s="1"/>
  <c r="AD32" i="70"/>
  <c r="Y32" i="70"/>
  <c r="X32" i="70"/>
  <c r="Z32" i="70" s="1"/>
  <c r="W32" i="70"/>
  <c r="AF31" i="70"/>
  <c r="AF38" i="70" s="1"/>
  <c r="AE31" i="70"/>
  <c r="AG31" i="70" s="1"/>
  <c r="AD31" i="70"/>
  <c r="AD38" i="70" s="1"/>
  <c r="Y31" i="70"/>
  <c r="Z31" i="70" s="1"/>
  <c r="X31" i="70"/>
  <c r="W31" i="70"/>
  <c r="Y30" i="70"/>
  <c r="X30" i="70"/>
  <c r="Z30" i="70" s="1"/>
  <c r="W30" i="70"/>
  <c r="Y29" i="70"/>
  <c r="Z29" i="70" s="1"/>
  <c r="X29" i="70"/>
  <c r="W29" i="70"/>
  <c r="Z27" i="70"/>
  <c r="Y27" i="70"/>
  <c r="X27" i="70"/>
  <c r="W27" i="70"/>
  <c r="W26" i="70"/>
  <c r="Y24" i="70"/>
  <c r="Z24" i="70" s="1"/>
  <c r="X24" i="70"/>
  <c r="W24" i="70"/>
  <c r="AF23" i="70"/>
  <c r="AE23" i="70"/>
  <c r="AG23" i="70" s="1"/>
  <c r="AD23" i="70"/>
  <c r="Z23" i="70"/>
  <c r="X23" i="70"/>
  <c r="AF22" i="70"/>
  <c r="AE22" i="70"/>
  <c r="AG22" i="70" s="1"/>
  <c r="AD22" i="70"/>
  <c r="AF21" i="70"/>
  <c r="Y23" i="70" s="1"/>
  <c r="AE21" i="70"/>
  <c r="AG21" i="70" s="1"/>
  <c r="AD21" i="70"/>
  <c r="Y21" i="70"/>
  <c r="Z21" i="70" s="1"/>
  <c r="X21" i="70"/>
  <c r="W21" i="70"/>
  <c r="AF20" i="70"/>
  <c r="AE20" i="70"/>
  <c r="AG20" i="70" s="1"/>
  <c r="AD20" i="70"/>
  <c r="Y20" i="70"/>
  <c r="X20" i="70"/>
  <c r="Z20" i="70" s="1"/>
  <c r="W20" i="70"/>
  <c r="AF19" i="70"/>
  <c r="AE19" i="70"/>
  <c r="AG19" i="70" s="1"/>
  <c r="AD19" i="70"/>
  <c r="W23" i="70" s="1"/>
  <c r="Y19" i="70"/>
  <c r="Z19" i="70" s="1"/>
  <c r="X19" i="70"/>
  <c r="W19" i="70"/>
  <c r="AG18" i="70"/>
  <c r="AF18" i="70"/>
  <c r="AE18" i="70"/>
  <c r="AD18" i="70"/>
  <c r="Y18" i="70"/>
  <c r="Z18" i="70" s="1"/>
  <c r="X18" i="70"/>
  <c r="W18" i="70"/>
  <c r="AF17" i="70"/>
  <c r="AE17" i="70"/>
  <c r="AG17" i="70" s="1"/>
  <c r="AD17" i="70"/>
  <c r="Z17" i="70"/>
  <c r="Y17" i="70"/>
  <c r="X17" i="70"/>
  <c r="W17" i="70"/>
  <c r="AF16" i="70"/>
  <c r="AE16" i="70"/>
  <c r="AG16" i="70" s="1"/>
  <c r="AD16" i="70"/>
  <c r="AD15" i="70" s="1"/>
  <c r="Y16" i="70"/>
  <c r="Z16" i="70" s="1"/>
  <c r="X16" i="70"/>
  <c r="W16" i="70"/>
  <c r="AF15" i="70"/>
  <c r="Y22" i="70" s="1"/>
  <c r="Z22" i="70" s="1"/>
  <c r="AE15" i="70"/>
  <c r="X22" i="70" s="1"/>
  <c r="Y15" i="70"/>
  <c r="Z15" i="70" s="1"/>
  <c r="X15" i="70"/>
  <c r="W15" i="70"/>
  <c r="Y14" i="70"/>
  <c r="Z14" i="70" s="1"/>
  <c r="X14" i="70"/>
  <c r="W14" i="70"/>
  <c r="Y13" i="70"/>
  <c r="X13" i="70"/>
  <c r="Z13" i="70" s="1"/>
  <c r="W13" i="70"/>
  <c r="Y12" i="70"/>
  <c r="Z12" i="70" s="1"/>
  <c r="X12" i="70"/>
  <c r="W12" i="70"/>
  <c r="AG11" i="70"/>
  <c r="Y11" i="70"/>
  <c r="X11" i="70"/>
  <c r="Z11" i="70" s="1"/>
  <c r="W11" i="70"/>
  <c r="AG10" i="70"/>
  <c r="Z10" i="70"/>
  <c r="Y10" i="70"/>
  <c r="X10" i="70"/>
  <c r="W10" i="70"/>
  <c r="AG9" i="70"/>
  <c r="Z9" i="70"/>
  <c r="Y9" i="70"/>
  <c r="X9" i="70"/>
  <c r="W9" i="70"/>
  <c r="AG8" i="70"/>
  <c r="AG7" i="70" s="1"/>
  <c r="Y8" i="70"/>
  <c r="X8" i="70"/>
  <c r="Z8" i="70" s="1"/>
  <c r="W8" i="70"/>
  <c r="AF7" i="70"/>
  <c r="AE7" i="70"/>
  <c r="AD7" i="70"/>
  <c r="Y7" i="70"/>
  <c r="Z7" i="70" s="1"/>
  <c r="X7" i="70"/>
  <c r="W7" i="70"/>
  <c r="AF6" i="70"/>
  <c r="AE6" i="70"/>
  <c r="AD6" i="70"/>
  <c r="Y6" i="70"/>
  <c r="Z6" i="70" s="1"/>
  <c r="X6" i="70"/>
  <c r="W6" i="70"/>
  <c r="AF5" i="70"/>
  <c r="AE5" i="70"/>
  <c r="AG5" i="70" s="1"/>
  <c r="AG6" i="70" s="1"/>
  <c r="Y5" i="70"/>
  <c r="Z5" i="70" s="1"/>
  <c r="X5" i="70"/>
  <c r="W5" i="70"/>
  <c r="AF4" i="70"/>
  <c r="AE4" i="70"/>
  <c r="AG4" i="70" s="1"/>
  <c r="Y4" i="70"/>
  <c r="Z4" i="70" s="1"/>
  <c r="X4" i="70"/>
  <c r="W4" i="70"/>
  <c r="Y52" i="69"/>
  <c r="X52" i="69"/>
  <c r="W52" i="69"/>
  <c r="Z51" i="69"/>
  <c r="Y51" i="69"/>
  <c r="X51" i="69"/>
  <c r="W51" i="69"/>
  <c r="Y50" i="69"/>
  <c r="Z50" i="69" s="1"/>
  <c r="X50" i="69"/>
  <c r="W50" i="69"/>
  <c r="AG49" i="69"/>
  <c r="AF49" i="69"/>
  <c r="AE49" i="69"/>
  <c r="AD49" i="69"/>
  <c r="Y49" i="69"/>
  <c r="Z49" i="69" s="1"/>
  <c r="X49" i="69"/>
  <c r="W49" i="69"/>
  <c r="AF48" i="69"/>
  <c r="AE48" i="69"/>
  <c r="AG48" i="69" s="1"/>
  <c r="AD48" i="69"/>
  <c r="Z48" i="69"/>
  <c r="Y48" i="69"/>
  <c r="X48" i="69"/>
  <c r="W48" i="69"/>
  <c r="AF47" i="69"/>
  <c r="AF50" i="69" s="1"/>
  <c r="Y28" i="69" s="1"/>
  <c r="AE47" i="69"/>
  <c r="AD47" i="69"/>
  <c r="Y47" i="69"/>
  <c r="Z47" i="69" s="1"/>
  <c r="X47" i="69"/>
  <c r="W47" i="69"/>
  <c r="AG46" i="69"/>
  <c r="AF46" i="69"/>
  <c r="AE46" i="69"/>
  <c r="AD46" i="69"/>
  <c r="Y46" i="69"/>
  <c r="Z46" i="69" s="1"/>
  <c r="X46" i="69"/>
  <c r="W46" i="69"/>
  <c r="AF45" i="69"/>
  <c r="AE45" i="69"/>
  <c r="AD45" i="69"/>
  <c r="AD50" i="69" s="1"/>
  <c r="W28" i="69" s="1"/>
  <c r="Z45" i="69"/>
  <c r="Y45" i="69"/>
  <c r="X45" i="69"/>
  <c r="W45" i="69"/>
  <c r="Y44" i="69"/>
  <c r="Z44" i="69" s="1"/>
  <c r="X44" i="69"/>
  <c r="W44" i="69"/>
  <c r="Y43" i="69"/>
  <c r="X43" i="69"/>
  <c r="W43" i="69"/>
  <c r="Z42" i="69"/>
  <c r="Y42" i="69"/>
  <c r="X42" i="69"/>
  <c r="W42" i="69"/>
  <c r="Y41" i="69"/>
  <c r="Z41" i="69" s="1"/>
  <c r="X41" i="69"/>
  <c r="W41" i="69"/>
  <c r="Y40" i="69"/>
  <c r="X40" i="69"/>
  <c r="W40" i="69"/>
  <c r="Z39" i="69"/>
  <c r="Y39" i="69"/>
  <c r="X39" i="69"/>
  <c r="W39" i="69"/>
  <c r="Y38" i="69"/>
  <c r="X38" i="69"/>
  <c r="W38" i="69"/>
  <c r="AG37" i="69"/>
  <c r="AF37" i="69"/>
  <c r="AE37" i="69"/>
  <c r="AD37" i="69"/>
  <c r="Y37" i="69"/>
  <c r="Z37" i="69" s="1"/>
  <c r="X37" i="69"/>
  <c r="W37" i="69"/>
  <c r="AF36" i="69"/>
  <c r="AE36" i="69"/>
  <c r="AD36" i="69"/>
  <c r="W26" i="69" s="1"/>
  <c r="Z36" i="69"/>
  <c r="Y36" i="69"/>
  <c r="X36" i="69"/>
  <c r="W36" i="69"/>
  <c r="AF35" i="69"/>
  <c r="Y26" i="69" s="1"/>
  <c r="AE35" i="69"/>
  <c r="AG35" i="69" s="1"/>
  <c r="AD35" i="69"/>
  <c r="Y35" i="69"/>
  <c r="X35" i="69"/>
  <c r="W35" i="69"/>
  <c r="AG34" i="69"/>
  <c r="AF34" i="69"/>
  <c r="AE34" i="69"/>
  <c r="AD34" i="69"/>
  <c r="Y34" i="69"/>
  <c r="Z34" i="69" s="1"/>
  <c r="X34" i="69"/>
  <c r="W34" i="69"/>
  <c r="AF33" i="69"/>
  <c r="AE33" i="69"/>
  <c r="AD33" i="69"/>
  <c r="W25" i="69" s="1"/>
  <c r="Z33" i="69"/>
  <c r="Y33" i="69"/>
  <c r="X33" i="69"/>
  <c r="W33" i="69"/>
  <c r="AF32" i="69"/>
  <c r="Y24" i="69" s="1"/>
  <c r="Z24" i="69" s="1"/>
  <c r="AE32" i="69"/>
  <c r="AG32" i="69" s="1"/>
  <c r="AD32" i="69"/>
  <c r="Y32" i="69"/>
  <c r="X32" i="69"/>
  <c r="W32" i="69"/>
  <c r="AG31" i="69"/>
  <c r="AF31" i="69"/>
  <c r="AE31" i="69"/>
  <c r="AD31" i="69"/>
  <c r="AD38" i="69" s="1"/>
  <c r="Y31" i="69"/>
  <c r="Z31" i="69" s="1"/>
  <c r="X31" i="69"/>
  <c r="W31" i="69"/>
  <c r="Y30" i="69"/>
  <c r="X30" i="69"/>
  <c r="W30" i="69"/>
  <c r="Z29" i="69"/>
  <c r="Y29" i="69"/>
  <c r="X29" i="69"/>
  <c r="W29" i="69"/>
  <c r="Y27" i="69"/>
  <c r="X27" i="69"/>
  <c r="W27" i="69"/>
  <c r="Y25" i="69"/>
  <c r="X24" i="69"/>
  <c r="W24" i="69"/>
  <c r="AF23" i="69"/>
  <c r="AE23" i="69"/>
  <c r="AG23" i="69" s="1"/>
  <c r="AD23" i="69"/>
  <c r="AG22" i="69"/>
  <c r="AF22" i="69"/>
  <c r="AE22" i="69"/>
  <c r="AD22" i="69"/>
  <c r="AF21" i="69"/>
  <c r="AE21" i="69"/>
  <c r="AG21" i="69" s="1"/>
  <c r="AD21" i="69"/>
  <c r="W23" i="69" s="1"/>
  <c r="Z21" i="69"/>
  <c r="Y21" i="69"/>
  <c r="X21" i="69"/>
  <c r="W21" i="69"/>
  <c r="AF20" i="69"/>
  <c r="Y23" i="69" s="1"/>
  <c r="AE20" i="69"/>
  <c r="AG20" i="69" s="1"/>
  <c r="AD20" i="69"/>
  <c r="Y20" i="69"/>
  <c r="X20" i="69"/>
  <c r="W20" i="69"/>
  <c r="AG19" i="69"/>
  <c r="AF19" i="69"/>
  <c r="AE19" i="69"/>
  <c r="AD19" i="69"/>
  <c r="Y19" i="69"/>
  <c r="Z19" i="69" s="1"/>
  <c r="X19" i="69"/>
  <c r="W19" i="69"/>
  <c r="AF18" i="69"/>
  <c r="AE18" i="69"/>
  <c r="AG18" i="69" s="1"/>
  <c r="AD18" i="69"/>
  <c r="Z18" i="69"/>
  <c r="Y18" i="69"/>
  <c r="X18" i="69"/>
  <c r="W18" i="69"/>
  <c r="AF17" i="69"/>
  <c r="Y22" i="69" s="1"/>
  <c r="AE17" i="69"/>
  <c r="AG17" i="69" s="1"/>
  <c r="AD17" i="69"/>
  <c r="Y17" i="69"/>
  <c r="X17" i="69"/>
  <c r="W17" i="69"/>
  <c r="AG16" i="69"/>
  <c r="AF16" i="69"/>
  <c r="AE16" i="69"/>
  <c r="AD16" i="69"/>
  <c r="Y16" i="69"/>
  <c r="Z16" i="69" s="1"/>
  <c r="X16" i="69"/>
  <c r="W16" i="69"/>
  <c r="AF15" i="69"/>
  <c r="AF24" i="69" s="1"/>
  <c r="AE15" i="69"/>
  <c r="AD15" i="69"/>
  <c r="W22" i="69" s="1"/>
  <c r="Z15" i="69"/>
  <c r="Y15" i="69"/>
  <c r="X15" i="69"/>
  <c r="W15" i="69"/>
  <c r="Y14" i="69"/>
  <c r="Z14" i="69" s="1"/>
  <c r="X14" i="69"/>
  <c r="W14" i="69"/>
  <c r="Y13" i="69"/>
  <c r="X13" i="69"/>
  <c r="W13" i="69"/>
  <c r="Z12" i="69"/>
  <c r="Y12" i="69"/>
  <c r="X12" i="69"/>
  <c r="W12" i="69"/>
  <c r="AG11" i="69"/>
  <c r="Z11" i="69"/>
  <c r="Y11" i="69"/>
  <c r="X11" i="69"/>
  <c r="W11" i="69"/>
  <c r="AG10" i="69"/>
  <c r="Y10" i="69"/>
  <c r="X10" i="69"/>
  <c r="Z10" i="69" s="1"/>
  <c r="W10" i="69"/>
  <c r="AG9" i="69"/>
  <c r="Y9" i="69"/>
  <c r="X9" i="69"/>
  <c r="Z9" i="69" s="1"/>
  <c r="W9" i="69"/>
  <c r="AG8" i="69"/>
  <c r="Y8" i="69"/>
  <c r="X8" i="69"/>
  <c r="W8" i="69"/>
  <c r="AG7" i="69"/>
  <c r="AF7" i="69"/>
  <c r="AE7" i="69"/>
  <c r="AD7" i="69"/>
  <c r="Y7" i="69"/>
  <c r="Z7" i="69" s="1"/>
  <c r="X7" i="69"/>
  <c r="W7" i="69"/>
  <c r="AE6" i="69"/>
  <c r="AD6" i="69"/>
  <c r="Z6" i="69"/>
  <c r="Y6" i="69"/>
  <c r="X6" i="69"/>
  <c r="W6" i="69"/>
  <c r="AF5" i="69"/>
  <c r="AE5" i="69"/>
  <c r="AG5" i="69" s="1"/>
  <c r="Y5" i="69"/>
  <c r="X5" i="69"/>
  <c r="Z5" i="69" s="1"/>
  <c r="W5" i="69"/>
  <c r="AF4" i="69"/>
  <c r="AE4" i="69"/>
  <c r="Y4" i="69"/>
  <c r="Z4" i="69" s="1"/>
  <c r="X4" i="69"/>
  <c r="W4" i="69"/>
  <c r="AG7" i="72" l="1"/>
  <c r="X24" i="72"/>
  <c r="AG32" i="72"/>
  <c r="AG38" i="72" s="1"/>
  <c r="AD38" i="74"/>
  <c r="Z8" i="69"/>
  <c r="AE24" i="69"/>
  <c r="Z30" i="69"/>
  <c r="Z26" i="70"/>
  <c r="AD24" i="71"/>
  <c r="W22" i="71"/>
  <c r="Z34" i="71"/>
  <c r="Z44" i="71"/>
  <c r="Z4" i="72"/>
  <c r="X23" i="72"/>
  <c r="Z23" i="72"/>
  <c r="Y24" i="74"/>
  <c r="Z24" i="74" s="1"/>
  <c r="AF38" i="74"/>
  <c r="AG32" i="74"/>
  <c r="X24" i="71"/>
  <c r="Z24" i="71" s="1"/>
  <c r="AG32" i="71"/>
  <c r="Z20" i="69"/>
  <c r="Z38" i="69"/>
  <c r="AG50" i="70"/>
  <c r="AF24" i="71"/>
  <c r="Y22" i="71"/>
  <c r="Z22" i="71" s="1"/>
  <c r="Z41" i="71"/>
  <c r="Z26" i="72"/>
  <c r="AG15" i="70"/>
  <c r="AG24" i="70" s="1"/>
  <c r="AG18" i="78"/>
  <c r="AF24" i="78"/>
  <c r="AE38" i="71"/>
  <c r="Z23" i="69"/>
  <c r="AG33" i="70"/>
  <c r="AG38" i="70" s="1"/>
  <c r="W22" i="72"/>
  <c r="AD24" i="72"/>
  <c r="X26" i="72"/>
  <c r="AG35" i="72"/>
  <c r="X23" i="71"/>
  <c r="Z23" i="71" s="1"/>
  <c r="AG20" i="71"/>
  <c r="Z28" i="69"/>
  <c r="Z49" i="71"/>
  <c r="AG15" i="72"/>
  <c r="AG24" i="72" s="1"/>
  <c r="AE24" i="72"/>
  <c r="X26" i="69"/>
  <c r="Z26" i="69" s="1"/>
  <c r="AG36" i="69"/>
  <c r="Z25" i="70"/>
  <c r="Z27" i="69"/>
  <c r="Z17" i="69"/>
  <c r="Z35" i="69"/>
  <c r="Z52" i="69"/>
  <c r="X25" i="69"/>
  <c r="Z25" i="69" s="1"/>
  <c r="AG33" i="69"/>
  <c r="AG38" i="69" s="1"/>
  <c r="AE6" i="71"/>
  <c r="AE24" i="71"/>
  <c r="Z19" i="71"/>
  <c r="AG50" i="71"/>
  <c r="AF24" i="72"/>
  <c r="Y22" i="72"/>
  <c r="Z22" i="72" s="1"/>
  <c r="X22" i="73"/>
  <c r="AG15" i="73"/>
  <c r="AE24" i="73"/>
  <c r="AF24" i="74"/>
  <c r="Y22" i="74"/>
  <c r="Z31" i="71"/>
  <c r="Z23" i="73"/>
  <c r="AE38" i="69"/>
  <c r="AE24" i="70"/>
  <c r="AG15" i="71"/>
  <c r="Z37" i="71"/>
  <c r="Z28" i="71"/>
  <c r="Y22" i="73"/>
  <c r="Z22" i="73" s="1"/>
  <c r="AF24" i="73"/>
  <c r="AD50" i="73"/>
  <c r="W28" i="73" s="1"/>
  <c r="AF6" i="69"/>
  <c r="AG4" i="69"/>
  <c r="AG6" i="69" s="1"/>
  <c r="X22" i="69"/>
  <c r="Z22" i="69" s="1"/>
  <c r="AG15" i="69"/>
  <c r="AG24" i="69" s="1"/>
  <c r="Z43" i="69"/>
  <c r="Z7" i="71"/>
  <c r="AG50" i="72"/>
  <c r="AE50" i="69"/>
  <c r="X28" i="69" s="1"/>
  <c r="AG45" i="69"/>
  <c r="AG50" i="69" s="1"/>
  <c r="X23" i="69"/>
  <c r="AD24" i="70"/>
  <c r="W22" i="70"/>
  <c r="Z40" i="69"/>
  <c r="X26" i="71"/>
  <c r="AG35" i="71"/>
  <c r="AG38" i="71" s="1"/>
  <c r="Z13" i="69"/>
  <c r="Z32" i="69"/>
  <c r="Z46" i="71"/>
  <c r="Z24" i="72"/>
  <c r="AE38" i="72"/>
  <c r="Z28" i="72"/>
  <c r="AD24" i="69"/>
  <c r="AF24" i="70"/>
  <c r="AG46" i="73"/>
  <c r="AG50" i="73" s="1"/>
  <c r="X22" i="74"/>
  <c r="AG15" i="74"/>
  <c r="AE24" i="74"/>
  <c r="AG36" i="74"/>
  <c r="AG32" i="75"/>
  <c r="AE6" i="76"/>
  <c r="AG4" i="76"/>
  <c r="AG6" i="76" s="1"/>
  <c r="AF50" i="78"/>
  <c r="Y28" i="78" s="1"/>
  <c r="Z28" i="78" s="1"/>
  <c r="AG45" i="78"/>
  <c r="AG50" i="78" s="1"/>
  <c r="AG6" i="74"/>
  <c r="W22" i="76"/>
  <c r="AD24" i="76"/>
  <c r="AF38" i="76"/>
  <c r="AG31" i="76"/>
  <c r="Z28" i="77"/>
  <c r="X24" i="73"/>
  <c r="Z24" i="73" s="1"/>
  <c r="AE38" i="70"/>
  <c r="AG16" i="73"/>
  <c r="AG19" i="73"/>
  <c r="AG31" i="73"/>
  <c r="AG38" i="73" s="1"/>
  <c r="AG22" i="74"/>
  <c r="X22" i="76"/>
  <c r="AG15" i="76"/>
  <c r="AE24" i="76"/>
  <c r="Z11" i="79"/>
  <c r="AD38" i="79"/>
  <c r="AG4" i="73"/>
  <c r="AG6" i="73" s="1"/>
  <c r="AD24" i="73"/>
  <c r="AF15" i="76"/>
  <c r="AG16" i="76"/>
  <c r="Y22" i="77"/>
  <c r="Z22" i="77" s="1"/>
  <c r="AF24" i="77"/>
  <c r="AG16" i="72"/>
  <c r="AG19" i="72"/>
  <c r="Z49" i="73"/>
  <c r="AG38" i="74"/>
  <c r="AG33" i="74"/>
  <c r="AF50" i="74"/>
  <c r="Y28" i="74" s="1"/>
  <c r="Z28" i="74" s="1"/>
  <c r="AD38" i="75"/>
  <c r="W25" i="75"/>
  <c r="AF50" i="76"/>
  <c r="Y28" i="76" s="1"/>
  <c r="Z28" i="76" s="1"/>
  <c r="Y22" i="78"/>
  <c r="Z22" i="78" s="1"/>
  <c r="AG15" i="78"/>
  <c r="AG6" i="79"/>
  <c r="AG4" i="72"/>
  <c r="AG6" i="72" s="1"/>
  <c r="Y25" i="74"/>
  <c r="Z25" i="74" s="1"/>
  <c r="W22" i="77"/>
  <c r="AD24" i="77"/>
  <c r="Y26" i="71"/>
  <c r="AG47" i="69"/>
  <c r="AG33" i="73"/>
  <c r="AG49" i="73"/>
  <c r="W22" i="75"/>
  <c r="AD24" i="75"/>
  <c r="Y24" i="76"/>
  <c r="Z24" i="76" s="1"/>
  <c r="Z23" i="77"/>
  <c r="AG4" i="71"/>
  <c r="AG6" i="71" s="1"/>
  <c r="X22" i="75"/>
  <c r="Z22" i="75" s="1"/>
  <c r="AG15" i="75"/>
  <c r="AG24" i="75" s="1"/>
  <c r="AE24" i="75"/>
  <c r="Y25" i="76"/>
  <c r="Z25" i="76" s="1"/>
  <c r="AG34" i="76"/>
  <c r="AG6" i="77"/>
  <c r="Y25" i="78"/>
  <c r="Z25" i="78" s="1"/>
  <c r="AG33" i="78"/>
  <c r="Y26" i="78"/>
  <c r="Z26" i="78" s="1"/>
  <c r="AD24" i="79"/>
  <c r="AG38" i="79"/>
  <c r="AF38" i="69"/>
  <c r="AG21" i="74"/>
  <c r="Z23" i="75"/>
  <c r="AD50" i="75"/>
  <c r="W28" i="75" s="1"/>
  <c r="AD38" i="77"/>
  <c r="Y23" i="78"/>
  <c r="Z23" i="78" s="1"/>
  <c r="AG15" i="79"/>
  <c r="AG24" i="79" s="1"/>
  <c r="AE24" i="79"/>
  <c r="X22" i="79"/>
  <c r="Z46" i="73"/>
  <c r="Y26" i="74"/>
  <c r="Z26" i="74" s="1"/>
  <c r="AG47" i="75"/>
  <c r="Y23" i="76"/>
  <c r="Z23" i="76" s="1"/>
  <c r="AG19" i="76"/>
  <c r="AG38" i="77"/>
  <c r="AF24" i="79"/>
  <c r="Y22" i="79"/>
  <c r="X23" i="77"/>
  <c r="AE24" i="77"/>
  <c r="AE38" i="79"/>
  <c r="AE50" i="79"/>
  <c r="X28" i="79" s="1"/>
  <c r="Z28" i="79" s="1"/>
  <c r="W22" i="78"/>
  <c r="AG16" i="75"/>
  <c r="AG19" i="75"/>
  <c r="AG31" i="75"/>
  <c r="AG15" i="77"/>
  <c r="AG24" i="77" s="1"/>
  <c r="AG33" i="77"/>
  <c r="AG45" i="77"/>
  <c r="AG50" i="77" s="1"/>
  <c r="X22" i="78"/>
  <c r="AG5" i="79"/>
  <c r="AF38" i="78"/>
  <c r="AG16" i="74"/>
  <c r="AG19" i="74"/>
  <c r="AG45" i="76"/>
  <c r="AG50" i="76" s="1"/>
  <c r="AE38" i="77"/>
  <c r="AG32" i="78"/>
  <c r="AG38" i="78" s="1"/>
  <c r="AG35" i="78"/>
  <c r="AG33" i="75"/>
  <c r="AG45" i="75"/>
  <c r="AG50" i="75" s="1"/>
  <c r="AG16" i="79"/>
  <c r="AG19" i="79"/>
  <c r="AG45" i="74"/>
  <c r="AG50" i="74" s="1"/>
  <c r="AG11" i="68"/>
  <c r="AG38" i="75" l="1"/>
  <c r="Z22" i="74"/>
  <c r="AG24" i="78"/>
  <c r="AG24" i="73"/>
  <c r="Y22" i="76"/>
  <c r="Z22" i="76" s="1"/>
  <c r="AF24" i="76"/>
  <c r="AG24" i="71"/>
  <c r="AG24" i="76"/>
  <c r="Z22" i="79"/>
  <c r="Z26" i="71"/>
  <c r="AG38" i="76"/>
  <c r="AG24" i="74"/>
  <c r="AE4" i="68"/>
  <c r="AG9" i="68" l="1"/>
  <c r="AG8" i="68"/>
  <c r="Y52" i="68" l="1"/>
  <c r="X52" i="68"/>
  <c r="W52" i="68"/>
  <c r="Y51" i="68"/>
  <c r="X51" i="68"/>
  <c r="W51" i="68"/>
  <c r="Y50" i="68"/>
  <c r="X50" i="68"/>
  <c r="W50" i="68"/>
  <c r="AF49" i="68"/>
  <c r="AE49" i="68"/>
  <c r="AD49" i="68"/>
  <c r="Y49" i="68"/>
  <c r="X49" i="68"/>
  <c r="W49" i="68"/>
  <c r="AF48" i="68"/>
  <c r="AE48" i="68"/>
  <c r="AD48" i="68"/>
  <c r="Y48" i="68"/>
  <c r="X48" i="68"/>
  <c r="W48" i="68"/>
  <c r="AF47" i="68"/>
  <c r="AE47" i="68"/>
  <c r="AD47" i="68"/>
  <c r="Y47" i="68"/>
  <c r="X47" i="68"/>
  <c r="W47" i="68"/>
  <c r="AF46" i="68"/>
  <c r="AE46" i="68"/>
  <c r="AD46" i="68"/>
  <c r="Y46" i="68"/>
  <c r="X46" i="68"/>
  <c r="W46" i="68"/>
  <c r="AF45" i="68"/>
  <c r="AE45" i="68"/>
  <c r="AD45" i="68"/>
  <c r="Y45" i="68"/>
  <c r="X45" i="68"/>
  <c r="W45" i="68"/>
  <c r="Y44" i="68"/>
  <c r="X44" i="68"/>
  <c r="W44" i="68"/>
  <c r="Y43" i="68"/>
  <c r="X43" i="68"/>
  <c r="W43" i="68"/>
  <c r="Y42" i="68"/>
  <c r="X42" i="68"/>
  <c r="W42" i="68"/>
  <c r="Y41" i="68"/>
  <c r="X41" i="68"/>
  <c r="W41" i="68"/>
  <c r="Y40" i="68"/>
  <c r="X40" i="68"/>
  <c r="W40" i="68"/>
  <c r="Y39" i="68"/>
  <c r="X39" i="68"/>
  <c r="W39" i="68"/>
  <c r="Y38" i="68"/>
  <c r="X38" i="68"/>
  <c r="W38" i="68"/>
  <c r="AF37" i="68"/>
  <c r="AE37" i="68"/>
  <c r="AD37" i="68"/>
  <c r="Y37" i="68"/>
  <c r="X37" i="68"/>
  <c r="W37" i="68"/>
  <c r="AF36" i="68"/>
  <c r="AE36" i="68"/>
  <c r="AD36" i="68"/>
  <c r="Y36" i="68"/>
  <c r="X36" i="68"/>
  <c r="W36" i="68"/>
  <c r="AF35" i="68"/>
  <c r="AE35" i="68"/>
  <c r="AD35" i="68"/>
  <c r="Y35" i="68"/>
  <c r="X35" i="68"/>
  <c r="W35" i="68"/>
  <c r="AF34" i="68"/>
  <c r="AE34" i="68"/>
  <c r="AD34" i="68"/>
  <c r="Y34" i="68"/>
  <c r="X34" i="68"/>
  <c r="W34" i="68"/>
  <c r="AF33" i="68"/>
  <c r="AE33" i="68"/>
  <c r="AD33" i="68"/>
  <c r="Y33" i="68"/>
  <c r="X33" i="68"/>
  <c r="W33" i="68"/>
  <c r="AF32" i="68"/>
  <c r="AE32" i="68"/>
  <c r="AD32" i="68"/>
  <c r="Y32" i="68"/>
  <c r="X32" i="68"/>
  <c r="W32" i="68"/>
  <c r="AF31" i="68"/>
  <c r="AE31" i="68"/>
  <c r="AD31" i="68"/>
  <c r="Y31" i="68"/>
  <c r="X31" i="68"/>
  <c r="W31" i="68"/>
  <c r="Y30" i="68"/>
  <c r="X30" i="68"/>
  <c r="W30" i="68"/>
  <c r="Y29" i="68"/>
  <c r="X29" i="68"/>
  <c r="W29" i="68"/>
  <c r="Y27" i="68"/>
  <c r="X27" i="68"/>
  <c r="W27" i="68"/>
  <c r="AF23" i="68"/>
  <c r="AE23" i="68"/>
  <c r="AD23" i="68"/>
  <c r="AF22" i="68"/>
  <c r="AE22" i="68"/>
  <c r="AD22" i="68"/>
  <c r="AF21" i="68"/>
  <c r="AE21" i="68"/>
  <c r="AD21" i="68"/>
  <c r="Y21" i="68"/>
  <c r="X21" i="68"/>
  <c r="W21" i="68"/>
  <c r="AF20" i="68"/>
  <c r="AE20" i="68"/>
  <c r="AD20" i="68"/>
  <c r="Y20" i="68"/>
  <c r="X20" i="68"/>
  <c r="W20" i="68"/>
  <c r="AF19" i="68"/>
  <c r="AE19" i="68"/>
  <c r="AD19" i="68"/>
  <c r="Y19" i="68"/>
  <c r="X19" i="68"/>
  <c r="W19" i="68"/>
  <c r="AF18" i="68"/>
  <c r="AE18" i="68"/>
  <c r="AD18" i="68"/>
  <c r="Y18" i="68"/>
  <c r="X18" i="68"/>
  <c r="W18" i="68"/>
  <c r="AF17" i="68"/>
  <c r="AE17" i="68"/>
  <c r="AD17" i="68"/>
  <c r="Y17" i="68"/>
  <c r="X17" i="68"/>
  <c r="W17" i="68"/>
  <c r="AF16" i="68"/>
  <c r="AF15" i="68" s="1"/>
  <c r="AE16" i="68"/>
  <c r="AD16" i="68"/>
  <c r="AD15" i="68" s="1"/>
  <c r="Y16" i="68"/>
  <c r="X16" i="68"/>
  <c r="W16" i="68"/>
  <c r="Y15" i="68"/>
  <c r="X15" i="68"/>
  <c r="W15" i="68"/>
  <c r="Y14" i="68"/>
  <c r="X14" i="68"/>
  <c r="W14" i="68"/>
  <c r="Y13" i="68"/>
  <c r="X13" i="68"/>
  <c r="W13" i="68"/>
  <c r="Y12" i="68"/>
  <c r="X12" i="68"/>
  <c r="W12" i="68"/>
  <c r="Y11" i="68"/>
  <c r="X11" i="68"/>
  <c r="W11" i="68"/>
  <c r="AG10" i="68"/>
  <c r="Y10" i="68"/>
  <c r="X10" i="68"/>
  <c r="W10" i="68"/>
  <c r="Y9" i="68"/>
  <c r="X9" i="68"/>
  <c r="W9" i="68"/>
  <c r="Y8" i="68"/>
  <c r="X8" i="68"/>
  <c r="W8" i="68"/>
  <c r="AF7" i="68"/>
  <c r="AE7" i="68"/>
  <c r="AD7" i="68"/>
  <c r="Y7" i="68"/>
  <c r="X7" i="68"/>
  <c r="W7" i="68"/>
  <c r="AD6" i="68"/>
  <c r="Y6" i="68"/>
  <c r="X6" i="68"/>
  <c r="W6" i="68"/>
  <c r="AF5" i="68"/>
  <c r="AE5" i="68"/>
  <c r="Y5" i="68"/>
  <c r="X5" i="68"/>
  <c r="W5" i="68"/>
  <c r="AF4" i="68"/>
  <c r="Y4" i="68"/>
  <c r="X4" i="68"/>
  <c r="W4" i="68"/>
  <c r="W24" i="68" l="1"/>
  <c r="Y26" i="68"/>
  <c r="X24" i="68"/>
  <c r="Z31" i="68"/>
  <c r="Z51" i="68"/>
  <c r="AG32" i="68"/>
  <c r="Y24" i="68"/>
  <c r="X26" i="68"/>
  <c r="W23" i="68"/>
  <c r="Z5" i="68"/>
  <c r="AG4" i="68"/>
  <c r="AG19" i="68"/>
  <c r="W25" i="68"/>
  <c r="Y25" i="68"/>
  <c r="W26" i="68"/>
  <c r="AG47" i="68"/>
  <c r="Z17" i="68"/>
  <c r="AG18" i="68"/>
  <c r="Z21" i="68"/>
  <c r="Z45" i="68"/>
  <c r="Z49" i="68"/>
  <c r="Z9" i="68"/>
  <c r="AG45" i="68"/>
  <c r="AG49" i="68"/>
  <c r="Z19" i="68"/>
  <c r="Z41" i="68"/>
  <c r="Z47" i="68"/>
  <c r="Z52" i="68"/>
  <c r="AF6" i="68"/>
  <c r="Z33" i="68"/>
  <c r="AG34" i="68"/>
  <c r="Z37" i="68"/>
  <c r="Z44" i="68"/>
  <c r="AG33" i="68"/>
  <c r="Z6" i="68"/>
  <c r="Z14" i="68"/>
  <c r="AG16" i="68"/>
  <c r="AG20" i="68"/>
  <c r="AG22" i="68"/>
  <c r="Z35" i="68"/>
  <c r="AG36" i="68"/>
  <c r="Z40" i="68"/>
  <c r="AD38" i="68"/>
  <c r="AF38" i="68"/>
  <c r="AG7" i="68"/>
  <c r="Z8" i="68"/>
  <c r="Z30" i="68"/>
  <c r="Z39" i="68"/>
  <c r="Z46" i="68"/>
  <c r="Z50" i="68"/>
  <c r="Z10" i="68"/>
  <c r="Z12" i="68"/>
  <c r="Z18" i="68"/>
  <c r="Z32" i="68"/>
  <c r="Z36" i="68"/>
  <c r="AG37" i="68"/>
  <c r="Z42" i="68"/>
  <c r="Z4" i="68"/>
  <c r="AG5" i="68"/>
  <c r="Z7" i="68"/>
  <c r="Z15" i="68"/>
  <c r="Y23" i="68"/>
  <c r="Z27" i="68"/>
  <c r="AG46" i="68"/>
  <c r="X23" i="68"/>
  <c r="X25" i="68"/>
  <c r="AD50" i="68"/>
  <c r="W28" i="68" s="1"/>
  <c r="Z13" i="68"/>
  <c r="Z43" i="68"/>
  <c r="Z48" i="68"/>
  <c r="Z11" i="68"/>
  <c r="Z16" i="68"/>
  <c r="AG17" i="68"/>
  <c r="Z20" i="68"/>
  <c r="AG21" i="68"/>
  <c r="AG23" i="68"/>
  <c r="Z29" i="68"/>
  <c r="AG31" i="68"/>
  <c r="Z34" i="68"/>
  <c r="AG35" i="68"/>
  <c r="Z38" i="68"/>
  <c r="AF50" i="68"/>
  <c r="Y28" i="68" s="1"/>
  <c r="AG48" i="68"/>
  <c r="AF24" i="68"/>
  <c r="Y22" i="68"/>
  <c r="AD24" i="68"/>
  <c r="W22" i="68"/>
  <c r="AE38" i="68"/>
  <c r="AE50" i="68"/>
  <c r="X28" i="68" s="1"/>
  <c r="AE15" i="68"/>
  <c r="AE6" i="68"/>
  <c r="Z26" i="68" l="1"/>
  <c r="Z24" i="68"/>
  <c r="AG6" i="68"/>
  <c r="Z28" i="68"/>
  <c r="AG50" i="68"/>
  <c r="AG38" i="68"/>
  <c r="Z25" i="68"/>
  <c r="Z23" i="68"/>
  <c r="AG15" i="68"/>
  <c r="AG24" i="68" s="1"/>
  <c r="AE24" i="68"/>
  <c r="X22" i="68"/>
  <c r="Z22" i="68" s="1"/>
</calcChain>
</file>

<file path=xl/sharedStrings.xml><?xml version="1.0" encoding="utf-8"?>
<sst xmlns="http://schemas.openxmlformats.org/spreadsheetml/2006/main" count="2388" uniqueCount="238">
  <si>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</si>
  <si>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</si>
  <si>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</si>
  <si>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</si>
  <si>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</si>
  <si>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</si>
  <si>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</si>
  <si>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</si>
  <si>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</si>
  <si>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</si>
  <si>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</si>
  <si>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</si>
  <si>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</si>
  <si>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</si>
  <si>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</si>
  <si>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</si>
  <si>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</si>
  <si>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</si>
  <si>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</si>
  <si>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</si>
  <si>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</si>
  <si>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5"/>
  </si>
  <si>
    <t>世帯数</t>
  </si>
  <si>
    <t>男</t>
  </si>
  <si>
    <t>女</t>
  </si>
  <si>
    <t>人口</t>
  </si>
  <si>
    <t>猪名川町の人口</t>
  </si>
  <si>
    <t>男</t>
    <phoneticPr fontId="5"/>
  </si>
  <si>
    <t>民田</t>
  </si>
  <si>
    <t>日本人</t>
    <rPh sb="0" eb="3">
      <t>ニホンジン</t>
    </rPh>
    <phoneticPr fontId="5"/>
  </si>
  <si>
    <t>上阿古谷</t>
  </si>
  <si>
    <t>外国人</t>
    <rPh sb="0" eb="2">
      <t>ガイコク</t>
    </rPh>
    <rPh sb="2" eb="3">
      <t>ジン</t>
    </rPh>
    <phoneticPr fontId="5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</si>
  <si>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</si>
  <si>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</si>
  <si>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</si>
  <si>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5"/>
  </si>
  <si>
    <t>南田原</t>
  </si>
  <si>
    <t>内訳</t>
    <rPh sb="0" eb="1">
      <t>ウチ</t>
    </rPh>
    <rPh sb="1" eb="2">
      <t>ヤク</t>
    </rPh>
    <phoneticPr fontId="5"/>
  </si>
  <si>
    <t>（増）転入他</t>
    <rPh sb="1" eb="2">
      <t>ゾウ</t>
    </rPh>
    <rPh sb="3" eb="5">
      <t>テンニュウ</t>
    </rPh>
    <rPh sb="5" eb="6">
      <t>ホカ</t>
    </rPh>
    <phoneticPr fontId="5"/>
  </si>
  <si>
    <t>北野</t>
  </si>
  <si>
    <t>（増）出生</t>
    <rPh sb="1" eb="2">
      <t>ゾウ</t>
    </rPh>
    <phoneticPr fontId="5"/>
  </si>
  <si>
    <t>-</t>
    <phoneticPr fontId="5"/>
  </si>
  <si>
    <t>紫合</t>
  </si>
  <si>
    <t>（減）転出他</t>
    <rPh sb="1" eb="2">
      <t>ゲン</t>
    </rPh>
    <phoneticPr fontId="5"/>
  </si>
  <si>
    <t>柏梨田</t>
  </si>
  <si>
    <t>（減）死亡</t>
    <rPh sb="1" eb="2">
      <t>ゲン</t>
    </rPh>
    <phoneticPr fontId="5"/>
  </si>
  <si>
    <t>上野</t>
  </si>
  <si>
    <t>広根</t>
  </si>
  <si>
    <t>銀山</t>
  </si>
  <si>
    <t>猪渕</t>
  </si>
  <si>
    <t>肝川</t>
  </si>
  <si>
    <t>差組</t>
  </si>
  <si>
    <t>荘苑</t>
  </si>
  <si>
    <t>松尾台４丁目</t>
  </si>
  <si>
    <t>猪名川台</t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</si>
  <si>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</si>
  <si>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</si>
  <si>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</si>
  <si>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</si>
  <si>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</si>
  <si>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</si>
  <si>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5"/>
  </si>
  <si>
    <t>伏見台４丁目</t>
  </si>
  <si>
    <t>松尾台３丁目</t>
  </si>
  <si>
    <t>伏見台</t>
    <phoneticPr fontId="5"/>
  </si>
  <si>
    <t>伏見台５丁目</t>
  </si>
  <si>
    <t>若葉</t>
    <rPh sb="1" eb="2">
      <t>ハ</t>
    </rPh>
    <phoneticPr fontId="5"/>
  </si>
  <si>
    <t>合計</t>
    <phoneticPr fontId="5"/>
  </si>
  <si>
    <t>伏見台１丁目</t>
  </si>
  <si>
    <t>パークタウン東</t>
    <phoneticPr fontId="5"/>
  </si>
  <si>
    <t>(サウンズヒル)は、松尾台２丁目の再掲</t>
    <rPh sb="17" eb="19">
      <t>サイケイ</t>
    </rPh>
    <phoneticPr fontId="5"/>
  </si>
  <si>
    <t>白金</t>
    <phoneticPr fontId="5"/>
  </si>
  <si>
    <t>広根ニューハイツ</t>
    <phoneticPr fontId="5"/>
  </si>
  <si>
    <t>つつじが丘</t>
    <phoneticPr fontId="5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</si>
  <si>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</si>
  <si>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</si>
  <si>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</si>
  <si>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</si>
  <si>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</si>
  <si>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</si>
  <si>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5"/>
  </si>
  <si>
    <t>白金１丁目</t>
  </si>
  <si>
    <t>木津</t>
  </si>
  <si>
    <t>若葉２丁目</t>
    <rPh sb="0" eb="2">
      <t>ワカバ</t>
    </rPh>
    <rPh sb="3" eb="5">
      <t>チョウメ</t>
    </rPh>
    <phoneticPr fontId="5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</si>
  <si>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</si>
  <si>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</si>
  <si>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</si>
  <si>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</si>
  <si>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</si>
  <si>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5"/>
  </si>
  <si>
    <t>白金４丁目</t>
  </si>
  <si>
    <t>林田</t>
  </si>
  <si>
    <t>白金１丁目</t>
    <phoneticPr fontId="5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</si>
  <si>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</si>
  <si>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</si>
  <si>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</si>
  <si>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</si>
  <si>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</si>
  <si>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</si>
  <si>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</si>
  <si>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</si>
  <si>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</si>
  <si>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</si>
  <si>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</si>
  <si>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</si>
  <si>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</si>
  <si>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</si>
  <si>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</si>
  <si>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</si>
  <si>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</si>
  <si>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</si>
  <si>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</si>
  <si>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5"/>
  </si>
  <si>
    <t>東山</t>
  </si>
  <si>
    <t>つつじが丘２丁目</t>
    <phoneticPr fontId="5"/>
  </si>
  <si>
    <t>猪名川グリーンランド</t>
    <phoneticPr fontId="5"/>
  </si>
  <si>
    <t>つつじが丘３丁目</t>
    <phoneticPr fontId="5"/>
  </si>
  <si>
    <t>旭ヶ丘</t>
  </si>
  <si>
    <t>つつじが丘４丁目</t>
    <phoneticPr fontId="5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</si>
  <si>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</si>
  <si>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</si>
  <si>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</si>
  <si>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</si>
  <si>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</si>
  <si>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</si>
  <si>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日生ニュータウン</t>
  </si>
  <si>
    <t>　</t>
  </si>
  <si>
    <t>(サウンズヒル)</t>
  </si>
  <si>
    <t>合計</t>
  </si>
  <si>
    <t>令和７年３月末人口集計表</t>
    <rPh sb="3" eb="4">
      <t>ネン</t>
    </rPh>
    <phoneticPr fontId="5"/>
  </si>
  <si>
    <t>令和６年４月末人口集計表</t>
    <rPh sb="3" eb="4">
      <t>ネン</t>
    </rPh>
    <phoneticPr fontId="5"/>
  </si>
  <si>
    <t>自治会名</t>
    <phoneticPr fontId="5"/>
  </si>
  <si>
    <t>男</t>
    <phoneticPr fontId="5"/>
  </si>
  <si>
    <t>-</t>
    <phoneticPr fontId="5"/>
  </si>
  <si>
    <t>松尾台</t>
    <phoneticPr fontId="5"/>
  </si>
  <si>
    <t>パークタウン東</t>
    <phoneticPr fontId="5"/>
  </si>
  <si>
    <t>白金</t>
    <phoneticPr fontId="5"/>
  </si>
  <si>
    <t>広根ニューハイツ</t>
    <phoneticPr fontId="5"/>
  </si>
  <si>
    <t>広根ニューハイツ</t>
    <phoneticPr fontId="5"/>
  </si>
  <si>
    <t>つつじが丘</t>
    <phoneticPr fontId="5"/>
  </si>
  <si>
    <t>パークハウス猪名川</t>
    <phoneticPr fontId="5"/>
  </si>
  <si>
    <t>白金１丁目</t>
    <phoneticPr fontId="5"/>
  </si>
  <si>
    <t>合計</t>
    <phoneticPr fontId="5"/>
  </si>
  <si>
    <t>つつじが丘１丁目</t>
    <phoneticPr fontId="5"/>
  </si>
  <si>
    <t>つつじが丘１丁目</t>
    <phoneticPr fontId="5"/>
  </si>
  <si>
    <t>つつじが丘２丁目</t>
    <phoneticPr fontId="5"/>
  </si>
  <si>
    <t>つつじが丘２丁目</t>
    <phoneticPr fontId="5"/>
  </si>
  <si>
    <t>つつじが丘３丁目</t>
    <phoneticPr fontId="5"/>
  </si>
  <si>
    <t>つつじが丘３丁目</t>
    <phoneticPr fontId="5"/>
  </si>
  <si>
    <t>つつじが丘４丁目</t>
    <phoneticPr fontId="5"/>
  </si>
  <si>
    <t>令和６年５月末人口集計表</t>
    <rPh sb="3" eb="4">
      <t>ネン</t>
    </rPh>
    <phoneticPr fontId="5"/>
  </si>
  <si>
    <t>自治会名</t>
    <phoneticPr fontId="5"/>
  </si>
  <si>
    <t>男</t>
    <phoneticPr fontId="5"/>
  </si>
  <si>
    <t>-</t>
    <phoneticPr fontId="5"/>
  </si>
  <si>
    <t>松尾台</t>
    <phoneticPr fontId="5"/>
  </si>
  <si>
    <t>伏見台</t>
    <phoneticPr fontId="5"/>
  </si>
  <si>
    <t>白金</t>
    <phoneticPr fontId="5"/>
  </si>
  <si>
    <t>合計</t>
    <phoneticPr fontId="5"/>
  </si>
  <si>
    <t>つつじが丘１丁目</t>
    <phoneticPr fontId="5"/>
  </si>
  <si>
    <t>つつじが丘２丁目</t>
    <phoneticPr fontId="5"/>
  </si>
  <si>
    <t>猪名川グリーンランド</t>
    <phoneticPr fontId="5"/>
  </si>
  <si>
    <t>令和６年６月末人口集計表</t>
    <rPh sb="3" eb="4">
      <t>ネン</t>
    </rPh>
    <phoneticPr fontId="5"/>
  </si>
  <si>
    <t>男</t>
    <phoneticPr fontId="5"/>
  </si>
  <si>
    <t>-</t>
    <phoneticPr fontId="5"/>
  </si>
  <si>
    <t>-</t>
    <phoneticPr fontId="5"/>
  </si>
  <si>
    <t>伏見台</t>
    <phoneticPr fontId="5"/>
  </si>
  <si>
    <t>パークタウン東</t>
    <phoneticPr fontId="5"/>
  </si>
  <si>
    <t>白金</t>
    <phoneticPr fontId="5"/>
  </si>
  <si>
    <t>広根ニューハイツ</t>
    <phoneticPr fontId="5"/>
  </si>
  <si>
    <t>つつじが丘</t>
    <phoneticPr fontId="5"/>
  </si>
  <si>
    <t>パークハウス猪名川</t>
    <phoneticPr fontId="5"/>
  </si>
  <si>
    <t>合計</t>
    <phoneticPr fontId="5"/>
  </si>
  <si>
    <t>つつじが丘１丁目</t>
    <phoneticPr fontId="5"/>
  </si>
  <si>
    <t>つつじが丘２丁目</t>
    <phoneticPr fontId="5"/>
  </si>
  <si>
    <t>猪名川グリーンランド</t>
    <phoneticPr fontId="5"/>
  </si>
  <si>
    <t>つつじが丘３丁目</t>
    <phoneticPr fontId="5"/>
  </si>
  <si>
    <t>つつじが丘４丁目</t>
    <phoneticPr fontId="5"/>
  </si>
  <si>
    <t>合計</t>
    <phoneticPr fontId="5"/>
  </si>
  <si>
    <t>令和６年７月末人口集計表</t>
    <rPh sb="3" eb="4">
      <t>ネン</t>
    </rPh>
    <phoneticPr fontId="5"/>
  </si>
  <si>
    <t>松尾台</t>
    <phoneticPr fontId="5"/>
  </si>
  <si>
    <t>伏見台</t>
    <phoneticPr fontId="5"/>
  </si>
  <si>
    <t>パークタウン東</t>
    <phoneticPr fontId="5"/>
  </si>
  <si>
    <t>白金</t>
    <phoneticPr fontId="5"/>
  </si>
  <si>
    <t>パークハウス猪名川</t>
    <phoneticPr fontId="5"/>
  </si>
  <si>
    <t>合計</t>
    <phoneticPr fontId="5"/>
  </si>
  <si>
    <t>つつじが丘１丁目</t>
    <phoneticPr fontId="5"/>
  </si>
  <si>
    <t>つつじが丘４丁目</t>
    <phoneticPr fontId="5"/>
  </si>
  <si>
    <t>令和６年８月末人口集計表</t>
    <rPh sb="3" eb="4">
      <t>ネン</t>
    </rPh>
    <phoneticPr fontId="5"/>
  </si>
  <si>
    <t>-</t>
    <phoneticPr fontId="5"/>
  </si>
  <si>
    <t>松尾台</t>
    <phoneticPr fontId="5"/>
  </si>
  <si>
    <t>パークタウン東</t>
    <phoneticPr fontId="5"/>
  </si>
  <si>
    <t>広根ニューハイツ</t>
    <phoneticPr fontId="5"/>
  </si>
  <si>
    <t>つつじが丘</t>
    <phoneticPr fontId="5"/>
  </si>
  <si>
    <t>パークハウス猪名川</t>
    <phoneticPr fontId="5"/>
  </si>
  <si>
    <t>白金１丁目</t>
    <phoneticPr fontId="5"/>
  </si>
  <si>
    <t>つつじが丘２丁目</t>
    <phoneticPr fontId="5"/>
  </si>
  <si>
    <t>つつじが丘４丁目</t>
    <phoneticPr fontId="5"/>
  </si>
  <si>
    <t>合計</t>
    <phoneticPr fontId="5"/>
  </si>
  <si>
    <t>令和６年９月末人口集計表</t>
    <rPh sb="3" eb="4">
      <t>ネン</t>
    </rPh>
    <phoneticPr fontId="5"/>
  </si>
  <si>
    <t>自治会名</t>
    <phoneticPr fontId="5"/>
  </si>
  <si>
    <t>男</t>
    <phoneticPr fontId="5"/>
  </si>
  <si>
    <t>-</t>
    <phoneticPr fontId="5"/>
  </si>
  <si>
    <t>-</t>
    <phoneticPr fontId="5"/>
  </si>
  <si>
    <t>-</t>
    <phoneticPr fontId="5"/>
  </si>
  <si>
    <t>パークタウン東</t>
    <phoneticPr fontId="5"/>
  </si>
  <si>
    <t>広根ニューハイツ</t>
    <phoneticPr fontId="5"/>
  </si>
  <si>
    <t>パークハウス猪名川</t>
    <phoneticPr fontId="5"/>
  </si>
  <si>
    <t>白金１丁目</t>
    <phoneticPr fontId="5"/>
  </si>
  <si>
    <t>つつじが丘１丁目</t>
    <phoneticPr fontId="5"/>
  </si>
  <si>
    <t>つつじが丘３丁目</t>
    <phoneticPr fontId="5"/>
  </si>
  <si>
    <t>合計</t>
    <phoneticPr fontId="5"/>
  </si>
  <si>
    <t>令和６年１０月末人口集計表</t>
    <rPh sb="3" eb="4">
      <t>ネン</t>
    </rPh>
    <phoneticPr fontId="5"/>
  </si>
  <si>
    <t>松尾台</t>
    <phoneticPr fontId="5"/>
  </si>
  <si>
    <t>つつじが丘</t>
    <phoneticPr fontId="5"/>
  </si>
  <si>
    <t>猪名川グリーンランド</t>
    <phoneticPr fontId="5"/>
  </si>
  <si>
    <t>つつじが丘３丁目</t>
    <phoneticPr fontId="5"/>
  </si>
  <si>
    <t>令和６年１１月末人口集計表</t>
    <rPh sb="3" eb="4">
      <t>ネン</t>
    </rPh>
    <phoneticPr fontId="5"/>
  </si>
  <si>
    <t>つつじが丘</t>
    <phoneticPr fontId="5"/>
  </si>
  <si>
    <t>令和６年１２月末人口集計表</t>
    <rPh sb="3" eb="4">
      <t>ネン</t>
    </rPh>
    <phoneticPr fontId="5"/>
  </si>
  <si>
    <t>自治会名</t>
    <phoneticPr fontId="5"/>
  </si>
  <si>
    <t>広根ニューハイツ</t>
    <phoneticPr fontId="5"/>
  </si>
  <si>
    <t>つつじが丘２丁目</t>
    <phoneticPr fontId="5"/>
  </si>
  <si>
    <t>猪名川グリーンランド</t>
    <phoneticPr fontId="5"/>
  </si>
  <si>
    <t>つつじが丘３丁目</t>
    <phoneticPr fontId="5"/>
  </si>
  <si>
    <t>つつじが丘４丁目</t>
    <phoneticPr fontId="5"/>
  </si>
  <si>
    <t>令和７年１月末人口集計表</t>
    <rPh sb="3" eb="4">
      <t>ネン</t>
    </rPh>
    <phoneticPr fontId="5"/>
  </si>
  <si>
    <t>-</t>
    <phoneticPr fontId="5"/>
  </si>
  <si>
    <t>白金</t>
    <phoneticPr fontId="5"/>
  </si>
  <si>
    <t>つつじが丘</t>
    <phoneticPr fontId="5"/>
  </si>
  <si>
    <t>白金１丁目</t>
    <phoneticPr fontId="5"/>
  </si>
  <si>
    <t>つつじが丘２丁目</t>
    <phoneticPr fontId="5"/>
  </si>
  <si>
    <t>猪名川グリーンランド</t>
    <phoneticPr fontId="5"/>
  </si>
  <si>
    <t>つつじが丘３丁目</t>
    <phoneticPr fontId="5"/>
  </si>
  <si>
    <t>令和７年２月末人口集計表</t>
    <rPh sb="3" eb="4">
      <t>ネン</t>
    </rPh>
    <phoneticPr fontId="5"/>
  </si>
  <si>
    <t>自治会名</t>
    <phoneticPr fontId="5"/>
  </si>
  <si>
    <t>パークタウン東</t>
    <phoneticPr fontId="5"/>
  </si>
  <si>
    <t>広根ニューハイツ</t>
    <phoneticPr fontId="5"/>
  </si>
  <si>
    <t>パークハウス猪名川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</si>
</sst>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32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5" applyNumberFormat="0" applyAlignment="0" applyProtection="0">
      <alignment vertical="center"/>
    </xf>
    <xf numFmtId="0" fontId="16" fillId="7" borderId="36" applyNumberFormat="0" applyAlignment="0" applyProtection="0">
      <alignment vertical="center"/>
    </xf>
    <xf numFmtId="0" fontId="17" fillId="7" borderId="35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8" borderId="3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3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3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0" fillId="0" borderId="0" xfId="0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vertical="center"/>
    </xf>
    <xf numFmtId="38" fontId="7" fillId="0" borderId="23" xfId="1" applyFont="1" applyFill="1" applyBorder="1" applyAlignment="1">
      <alignment horizontal="center" vertical="center"/>
    </xf>
    <xf numFmtId="38" fontId="7" fillId="2" borderId="19" xfId="1" applyFont="1" applyFill="1" applyBorder="1" applyAlignment="1">
      <alignment vertical="center"/>
    </xf>
    <xf numFmtId="38" fontId="7" fillId="2" borderId="21" xfId="1" applyFont="1" applyFill="1" applyBorder="1" applyAlignment="1">
      <alignment horizontal="center" vertical="center"/>
    </xf>
    <xf numFmtId="38" fontId="7" fillId="2" borderId="21" xfId="1" applyFont="1" applyFill="1" applyBorder="1" applyAlignment="1">
      <alignment vertical="center"/>
    </xf>
    <xf numFmtId="38" fontId="7" fillId="2" borderId="19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4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4" fillId="0" borderId="1" xfId="1" applyFill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horizontal="left" vertical="center"/>
    </xf>
    <xf numFmtId="38" fontId="7" fillId="0" borderId="0" xfId="1" applyFont="1" applyFill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23" xfId="1" applyFont="1" applyFill="1" applyBorder="1" applyAlignment="1">
      <alignment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4" fillId="0" borderId="0" xfId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1" fillId="0" borderId="0" xfId="64">
      <alignment vertical="center"/>
    </xf>
    <xf numFmtId="38" fontId="7" fillId="0" borderId="22" xfId="1" applyFont="1" applyFill="1" applyBorder="1" applyAlignment="1">
      <alignment horizontal="center" vertical="center"/>
    </xf>
    <xf numFmtId="38" fontId="4" fillId="0" borderId="9" xfId="1" applyFill="1" applyBorder="1" applyAlignment="1">
      <alignment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31" xfId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left" vertical="center" wrapText="1"/>
    </xf>
    <xf numFmtId="38" fontId="7" fillId="2" borderId="20" xfId="1" applyFont="1" applyFill="1" applyBorder="1" applyAlignment="1">
      <alignment horizontal="left" vertical="center" wrapText="1"/>
    </xf>
    <xf numFmtId="38" fontId="7" fillId="2" borderId="19" xfId="1" applyFont="1" applyFill="1" applyBorder="1" applyAlignment="1">
      <alignment horizontal="left" vertical="center" wrapText="1"/>
    </xf>
    <xf numFmtId="38" fontId="6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</cellXfs>
  <cellStyles count="65">
    <cellStyle name="20% - アクセント 1" xfId="19" builtinId="30" customBuiltin="1"/>
    <cellStyle name="20% - アクセント 1 2" xfId="46"/>
    <cellStyle name="20% - アクセント 2" xfId="23" builtinId="34" customBuiltin="1"/>
    <cellStyle name="20% - アクセント 2 2" xfId="49"/>
    <cellStyle name="20% - アクセント 3" xfId="27" builtinId="38" customBuiltin="1"/>
    <cellStyle name="20% - アクセント 3 2" xfId="52"/>
    <cellStyle name="20% - アクセント 4" xfId="31" builtinId="42" customBuiltin="1"/>
    <cellStyle name="20% - アクセント 4 2" xfId="55"/>
    <cellStyle name="20% - アクセント 5" xfId="35" builtinId="46" customBuiltin="1"/>
    <cellStyle name="20% - アクセント 5 2" xfId="58"/>
    <cellStyle name="20% - アクセント 6" xfId="39" builtinId="50" customBuiltin="1"/>
    <cellStyle name="20% - アクセント 6 2" xfId="61"/>
    <cellStyle name="40% - アクセント 1" xfId="20" builtinId="31" customBuiltin="1"/>
    <cellStyle name="40% - アクセント 1 2" xfId="47"/>
    <cellStyle name="40% - アクセント 2" xfId="24" builtinId="35" customBuiltin="1"/>
    <cellStyle name="40% - アクセント 2 2" xfId="50"/>
    <cellStyle name="40% - アクセント 3" xfId="28" builtinId="39" customBuiltin="1"/>
    <cellStyle name="40% - アクセント 3 2" xfId="53"/>
    <cellStyle name="40% - アクセント 4" xfId="32" builtinId="43" customBuiltin="1"/>
    <cellStyle name="40% - アクセント 4 2" xfId="56"/>
    <cellStyle name="40% - アクセント 5" xfId="36" builtinId="47" customBuiltin="1"/>
    <cellStyle name="40% - アクセント 5 2" xfId="59"/>
    <cellStyle name="40% - アクセント 6" xfId="40" builtinId="51" customBuiltin="1"/>
    <cellStyle name="40% - アクセント 6 2" xfId="62"/>
    <cellStyle name="60% - アクセント 1" xfId="21" builtinId="32" customBuiltin="1"/>
    <cellStyle name="60% - アクセント 1 2" xfId="48"/>
    <cellStyle name="60% - アクセント 2" xfId="25" builtinId="36" customBuiltin="1"/>
    <cellStyle name="60% - アクセント 2 2" xfId="51"/>
    <cellStyle name="60% - アクセント 3" xfId="29" builtinId="40" customBuiltin="1"/>
    <cellStyle name="60% - アクセント 3 2" xfId="54"/>
    <cellStyle name="60% - アクセント 4" xfId="33" builtinId="44" customBuiltin="1"/>
    <cellStyle name="60% - アクセント 4 2" xfId="57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3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メモ 3" xfId="45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 3" xfId="44"/>
    <cellStyle name="標準 3 2" xfId="64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tabSelected="1"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130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130</v>
      </c>
      <c r="H2" s="47">
        <v>1</v>
      </c>
      <c r="I2" s="47">
        <v>0</v>
      </c>
      <c r="J2" s="47">
        <v>131</v>
      </c>
      <c r="K2" s="47">
        <v>147</v>
      </c>
      <c r="L2" s="47">
        <v>2</v>
      </c>
      <c r="M2" s="47">
        <v>149</v>
      </c>
      <c r="N2" s="47">
        <v>172</v>
      </c>
      <c r="O2" s="47">
        <v>1</v>
      </c>
      <c r="P2" s="47">
        <v>173</v>
      </c>
      <c r="Q2" s="47">
        <v>319</v>
      </c>
      <c r="R2" s="47">
        <v>3</v>
      </c>
      <c r="S2" s="47">
        <v>322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40</v>
      </c>
      <c r="O3" s="47">
        <v>0</v>
      </c>
      <c r="P3" s="47">
        <v>40</v>
      </c>
      <c r="Q3" s="47">
        <v>71</v>
      </c>
      <c r="R3" s="47">
        <v>0</v>
      </c>
      <c r="S3" s="47">
        <v>71</v>
      </c>
      <c r="V3" s="44" t="s">
        <v>131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132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24</v>
      </c>
      <c r="L4" s="47">
        <v>0</v>
      </c>
      <c r="M4" s="47">
        <v>24</v>
      </c>
      <c r="N4" s="47">
        <v>21</v>
      </c>
      <c r="O4" s="47">
        <v>1</v>
      </c>
      <c r="P4" s="47">
        <v>22</v>
      </c>
      <c r="Q4" s="47">
        <v>45</v>
      </c>
      <c r="R4" s="47">
        <v>1</v>
      </c>
      <c r="S4" s="47">
        <v>46</v>
      </c>
      <c r="V4" s="44" t="s">
        <v>19</v>
      </c>
      <c r="W4" s="19">
        <f t="shared" ref="W4:W21" si="0">VLOOKUP($A2,$A$2:$S$67,10,FALSE)</f>
        <v>131</v>
      </c>
      <c r="X4" s="19">
        <f t="shared" ref="X4:X21" si="1">VLOOKUP($A2,$A$2:$S$67,13,FALSE)</f>
        <v>149</v>
      </c>
      <c r="Y4" s="19">
        <f t="shared" ref="Y4:Y21" si="2">VLOOKUP($A2,$A$2:$S$67,16,FALSE)</f>
        <v>173</v>
      </c>
      <c r="Z4" s="19">
        <f t="shared" ref="Z4:Z52" si="3">Y4+X4</f>
        <v>322</v>
      </c>
      <c r="AA4" s="16"/>
      <c r="AB4" s="63" t="s">
        <v>29</v>
      </c>
      <c r="AC4" s="51"/>
      <c r="AD4" s="4" t="s">
        <v>133</v>
      </c>
      <c r="AE4" s="19">
        <f>SUM(K2:K67)</f>
        <v>13646</v>
      </c>
      <c r="AF4" s="19">
        <f>SUM(N2:N67)</f>
        <v>14959</v>
      </c>
      <c r="AG4" s="20">
        <f>AE4+AF4</f>
        <v>28605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58</v>
      </c>
      <c r="H5" s="47">
        <v>0</v>
      </c>
      <c r="I5" s="47">
        <v>1</v>
      </c>
      <c r="J5" s="47">
        <v>59</v>
      </c>
      <c r="K5" s="47">
        <v>48</v>
      </c>
      <c r="L5" s="47">
        <v>0</v>
      </c>
      <c r="M5" s="47">
        <v>48</v>
      </c>
      <c r="N5" s="47">
        <v>62</v>
      </c>
      <c r="O5" s="47">
        <v>1</v>
      </c>
      <c r="P5" s="47">
        <v>63</v>
      </c>
      <c r="Q5" s="47">
        <v>110</v>
      </c>
      <c r="R5" s="47">
        <v>1</v>
      </c>
      <c r="S5" s="47">
        <v>111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40</v>
      </c>
      <c r="Z5" s="19">
        <f t="shared" si="3"/>
        <v>71</v>
      </c>
      <c r="AA5" s="16"/>
      <c r="AB5" s="63" t="s">
        <v>31</v>
      </c>
      <c r="AC5" s="51"/>
      <c r="AD5" s="4" t="s">
        <v>133</v>
      </c>
      <c r="AE5" s="19">
        <f>SUM(L2:L67)</f>
        <v>96</v>
      </c>
      <c r="AF5" s="19">
        <f>SUM(O2:O67)</f>
        <v>131</v>
      </c>
      <c r="AG5" s="20">
        <f>AE5+AF5</f>
        <v>227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33</v>
      </c>
      <c r="L6" s="47">
        <v>0</v>
      </c>
      <c r="M6" s="47">
        <v>33</v>
      </c>
      <c r="N6" s="47">
        <v>33</v>
      </c>
      <c r="O6" s="47">
        <v>0</v>
      </c>
      <c r="P6" s="47">
        <v>33</v>
      </c>
      <c r="Q6" s="47">
        <v>66</v>
      </c>
      <c r="R6" s="47">
        <v>0</v>
      </c>
      <c r="S6" s="47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12478</v>
      </c>
      <c r="AE6" s="21">
        <f>SUM(AE4:AE5)</f>
        <v>13742</v>
      </c>
      <c r="AF6" s="19">
        <f>SUM(AF4:AF5)</f>
        <v>15090</v>
      </c>
      <c r="AG6" s="22">
        <f>SUM(AG4:AG5)</f>
        <v>28832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67</v>
      </c>
      <c r="L7" s="47">
        <v>0</v>
      </c>
      <c r="M7" s="47">
        <v>67</v>
      </c>
      <c r="N7" s="47">
        <v>78</v>
      </c>
      <c r="O7" s="47">
        <v>0</v>
      </c>
      <c r="P7" s="47">
        <v>78</v>
      </c>
      <c r="Q7" s="47">
        <v>145</v>
      </c>
      <c r="R7" s="47">
        <v>0</v>
      </c>
      <c r="S7" s="47">
        <v>145</v>
      </c>
      <c r="V7" s="44" t="s">
        <v>30</v>
      </c>
      <c r="W7" s="19">
        <f t="shared" si="0"/>
        <v>59</v>
      </c>
      <c r="X7" s="19">
        <f t="shared" si="1"/>
        <v>48</v>
      </c>
      <c r="Y7" s="19">
        <f t="shared" si="2"/>
        <v>63</v>
      </c>
      <c r="Z7" s="19">
        <f t="shared" si="3"/>
        <v>111</v>
      </c>
      <c r="AA7" s="16"/>
      <c r="AB7" s="54" t="s">
        <v>35</v>
      </c>
      <c r="AC7" s="55"/>
      <c r="AD7" s="23">
        <f>AD8-AD10-AD11</f>
        <v>-2</v>
      </c>
      <c r="AE7" s="23">
        <f>AE8+AE9-AE10-AE11</f>
        <v>-13</v>
      </c>
      <c r="AF7" s="23">
        <f>AF8+AF9-AF10-AF11</f>
        <v>-20</v>
      </c>
      <c r="AG7" s="23">
        <f>AG8+AG9-AG10-AG11</f>
        <v>-33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36</v>
      </c>
      <c r="L8" s="47">
        <v>0</v>
      </c>
      <c r="M8" s="47">
        <v>36</v>
      </c>
      <c r="N8" s="47">
        <v>39</v>
      </c>
      <c r="O8" s="47">
        <v>0</v>
      </c>
      <c r="P8" s="47">
        <v>39</v>
      </c>
      <c r="Q8" s="47">
        <v>75</v>
      </c>
      <c r="R8" s="47">
        <v>0</v>
      </c>
      <c r="S8" s="47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43</v>
      </c>
      <c r="AE8" s="5">
        <v>43</v>
      </c>
      <c r="AF8" s="5">
        <v>47</v>
      </c>
      <c r="AG8" s="5">
        <f t="shared" ref="AG8:AG11" si="4">SUM(AE8:AF8)</f>
        <v>90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47</v>
      </c>
      <c r="H9" s="47">
        <v>1</v>
      </c>
      <c r="I9" s="47">
        <v>1</v>
      </c>
      <c r="J9" s="47">
        <v>49</v>
      </c>
      <c r="K9" s="47">
        <v>47</v>
      </c>
      <c r="L9" s="47">
        <v>1</v>
      </c>
      <c r="M9" s="47">
        <v>48</v>
      </c>
      <c r="N9" s="47">
        <v>41</v>
      </c>
      <c r="O9" s="47">
        <v>1</v>
      </c>
      <c r="P9" s="47">
        <v>42</v>
      </c>
      <c r="Q9" s="47">
        <v>88</v>
      </c>
      <c r="R9" s="47">
        <v>2</v>
      </c>
      <c r="S9" s="47">
        <v>90</v>
      </c>
      <c r="V9" s="44" t="s">
        <v>34</v>
      </c>
      <c r="W9" s="19">
        <f t="shared" si="0"/>
        <v>65</v>
      </c>
      <c r="X9" s="19">
        <f t="shared" si="1"/>
        <v>67</v>
      </c>
      <c r="Y9" s="19">
        <f t="shared" si="2"/>
        <v>78</v>
      </c>
      <c r="Z9" s="19">
        <f t="shared" si="3"/>
        <v>145</v>
      </c>
      <c r="AA9" s="16"/>
      <c r="AB9" s="57"/>
      <c r="AC9" s="6" t="s">
        <v>40</v>
      </c>
      <c r="AD9" s="6" t="s">
        <v>133</v>
      </c>
      <c r="AE9" s="7">
        <v>3</v>
      </c>
      <c r="AF9" s="7">
        <v>2</v>
      </c>
      <c r="AG9" s="7">
        <f t="shared" si="4"/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118</v>
      </c>
      <c r="H10" s="47">
        <v>0</v>
      </c>
      <c r="I10" s="47">
        <v>1</v>
      </c>
      <c r="J10" s="47">
        <v>119</v>
      </c>
      <c r="K10" s="47">
        <v>120</v>
      </c>
      <c r="L10" s="47">
        <v>0</v>
      </c>
      <c r="M10" s="47">
        <v>120</v>
      </c>
      <c r="N10" s="47">
        <v>129</v>
      </c>
      <c r="O10" s="47">
        <v>1</v>
      </c>
      <c r="P10" s="47">
        <v>130</v>
      </c>
      <c r="Q10" s="47">
        <v>249</v>
      </c>
      <c r="R10" s="47">
        <v>1</v>
      </c>
      <c r="S10" s="47">
        <v>250</v>
      </c>
      <c r="V10" s="44" t="s">
        <v>36</v>
      </c>
      <c r="W10" s="19">
        <f t="shared" si="0"/>
        <v>38</v>
      </c>
      <c r="X10" s="19">
        <f t="shared" si="1"/>
        <v>36</v>
      </c>
      <c r="Y10" s="19">
        <f t="shared" si="2"/>
        <v>39</v>
      </c>
      <c r="Z10" s="19">
        <f t="shared" si="3"/>
        <v>75</v>
      </c>
      <c r="AA10" s="16"/>
      <c r="AB10" s="57"/>
      <c r="AC10" s="8" t="s">
        <v>43</v>
      </c>
      <c r="AD10" s="5">
        <v>29</v>
      </c>
      <c r="AE10" s="5">
        <v>49</v>
      </c>
      <c r="AF10" s="5">
        <v>47</v>
      </c>
      <c r="AG10" s="5">
        <f>SUM(AE10:AF10)</f>
        <v>96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96</v>
      </c>
      <c r="H11" s="47">
        <v>1</v>
      </c>
      <c r="I11" s="47">
        <v>0</v>
      </c>
      <c r="J11" s="47">
        <v>97</v>
      </c>
      <c r="K11" s="47">
        <v>85</v>
      </c>
      <c r="L11" s="47">
        <v>0</v>
      </c>
      <c r="M11" s="47">
        <v>85</v>
      </c>
      <c r="N11" s="47">
        <v>87</v>
      </c>
      <c r="O11" s="47">
        <v>1</v>
      </c>
      <c r="P11" s="47">
        <v>88</v>
      </c>
      <c r="Q11" s="47">
        <v>172</v>
      </c>
      <c r="R11" s="47">
        <v>1</v>
      </c>
      <c r="S11" s="47">
        <v>173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42</v>
      </c>
      <c r="Z11" s="19">
        <f t="shared" si="3"/>
        <v>90</v>
      </c>
      <c r="AA11" s="16"/>
      <c r="AB11" s="58"/>
      <c r="AC11" s="9" t="s">
        <v>45</v>
      </c>
      <c r="AD11" s="3">
        <v>16</v>
      </c>
      <c r="AE11" s="3">
        <v>10</v>
      </c>
      <c r="AF11" s="3">
        <v>22</v>
      </c>
      <c r="AG11" s="5">
        <f t="shared" si="4"/>
        <v>32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50</v>
      </c>
      <c r="H12" s="47">
        <v>0</v>
      </c>
      <c r="I12" s="47">
        <v>0</v>
      </c>
      <c r="J12" s="47">
        <v>50</v>
      </c>
      <c r="K12" s="47">
        <v>54</v>
      </c>
      <c r="L12" s="47">
        <v>0</v>
      </c>
      <c r="M12" s="47">
        <v>54</v>
      </c>
      <c r="N12" s="47">
        <v>59</v>
      </c>
      <c r="O12" s="47">
        <v>0</v>
      </c>
      <c r="P12" s="47">
        <v>59</v>
      </c>
      <c r="Q12" s="47">
        <v>113</v>
      </c>
      <c r="R12" s="47">
        <v>0</v>
      </c>
      <c r="S12" s="47">
        <v>113</v>
      </c>
      <c r="V12" s="44" t="s">
        <v>42</v>
      </c>
      <c r="W12" s="19">
        <f t="shared" si="0"/>
        <v>119</v>
      </c>
      <c r="X12" s="19">
        <f t="shared" si="1"/>
        <v>120</v>
      </c>
      <c r="Y12" s="19">
        <f t="shared" si="2"/>
        <v>130</v>
      </c>
      <c r="Z12" s="19">
        <f t="shared" si="3"/>
        <v>250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107</v>
      </c>
      <c r="H13" s="47">
        <v>1</v>
      </c>
      <c r="I13" s="47">
        <v>1</v>
      </c>
      <c r="J13" s="47">
        <v>109</v>
      </c>
      <c r="K13" s="47">
        <v>114</v>
      </c>
      <c r="L13" s="47">
        <v>2</v>
      </c>
      <c r="M13" s="47">
        <v>116</v>
      </c>
      <c r="N13" s="47">
        <v>120</v>
      </c>
      <c r="O13" s="47">
        <v>2</v>
      </c>
      <c r="P13" s="47">
        <v>122</v>
      </c>
      <c r="Q13" s="47">
        <v>234</v>
      </c>
      <c r="R13" s="47">
        <v>4</v>
      </c>
      <c r="S13" s="47">
        <v>238</v>
      </c>
      <c r="V13" s="44" t="s">
        <v>44</v>
      </c>
      <c r="W13" s="19">
        <f t="shared" si="0"/>
        <v>97</v>
      </c>
      <c r="X13" s="19">
        <f t="shared" si="1"/>
        <v>85</v>
      </c>
      <c r="Y13" s="19">
        <f t="shared" si="2"/>
        <v>88</v>
      </c>
      <c r="Z13" s="19">
        <f t="shared" si="3"/>
        <v>173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50</v>
      </c>
      <c r="X14" s="19">
        <f t="shared" si="1"/>
        <v>54</v>
      </c>
      <c r="Y14" s="19">
        <f t="shared" si="2"/>
        <v>59</v>
      </c>
      <c r="Z14" s="19">
        <f t="shared" si="3"/>
        <v>113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109</v>
      </c>
      <c r="X15" s="19">
        <f t="shared" si="1"/>
        <v>116</v>
      </c>
      <c r="Y15" s="19">
        <f t="shared" si="2"/>
        <v>122</v>
      </c>
      <c r="Z15" s="19">
        <f t="shared" si="3"/>
        <v>238</v>
      </c>
      <c r="AA15" s="28"/>
      <c r="AB15" s="52" t="s">
        <v>60</v>
      </c>
      <c r="AC15" s="53"/>
      <c r="AD15" s="31">
        <f>VLOOKUP($A22,$A$2:$S$67,10,FALSE)+AD16</f>
        <v>804</v>
      </c>
      <c r="AE15" s="31">
        <f>VLOOKUP($A22,$A$2:$S$67,13,FALSE)+AE16</f>
        <v>817</v>
      </c>
      <c r="AF15" s="31">
        <f>VLOOKUP($A22,$A$2:$S$67,16,FALSE)+AF16</f>
        <v>925</v>
      </c>
      <c r="AG15" s="31">
        <f t="shared" ref="AG15:AG23" si="5">AE15+AF15</f>
        <v>1742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33</v>
      </c>
      <c r="O16" s="47">
        <v>0</v>
      </c>
      <c r="P16" s="47">
        <v>33</v>
      </c>
      <c r="Q16" s="47">
        <v>58</v>
      </c>
      <c r="R16" s="47">
        <v>0</v>
      </c>
      <c r="S16" s="47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657</v>
      </c>
      <c r="AE16" s="34">
        <f>VLOOKUP($A36,$A$2:$S$67,13,FALSE)</f>
        <v>676</v>
      </c>
      <c r="AF16" s="35">
        <f>VLOOKUP($A36,$A$2:$S$67,16,FALSE)</f>
        <v>769</v>
      </c>
      <c r="AG16" s="36">
        <f t="shared" si="5"/>
        <v>1445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35</v>
      </c>
      <c r="H17" s="47">
        <v>0</v>
      </c>
      <c r="I17" s="47">
        <v>0</v>
      </c>
      <c r="J17" s="47">
        <v>35</v>
      </c>
      <c r="K17" s="47">
        <v>37</v>
      </c>
      <c r="L17" s="47">
        <v>0</v>
      </c>
      <c r="M17" s="47">
        <v>37</v>
      </c>
      <c r="N17" s="47">
        <v>34</v>
      </c>
      <c r="O17" s="47">
        <v>0</v>
      </c>
      <c r="P17" s="47">
        <v>34</v>
      </c>
      <c r="Q17" s="47">
        <v>71</v>
      </c>
      <c r="R17" s="47">
        <v>0</v>
      </c>
      <c r="S17" s="47">
        <v>71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231</v>
      </c>
      <c r="AE17" s="24">
        <f t="shared" ref="AE17:AE23" si="7">VLOOKUP($A23,$A$2:$S$67,13,FALSE)</f>
        <v>187</v>
      </c>
      <c r="AF17" s="24">
        <f t="shared" ref="AF17:AF23" si="8">VLOOKUP($A23,$A$2:$S$67,16,FALSE)</f>
        <v>263</v>
      </c>
      <c r="AG17" s="19">
        <f t="shared" si="5"/>
        <v>450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283</v>
      </c>
      <c r="H18" s="47">
        <v>3</v>
      </c>
      <c r="I18" s="47">
        <v>0</v>
      </c>
      <c r="J18" s="47">
        <v>286</v>
      </c>
      <c r="K18" s="47">
        <v>273</v>
      </c>
      <c r="L18" s="47">
        <v>3</v>
      </c>
      <c r="M18" s="47">
        <v>276</v>
      </c>
      <c r="N18" s="47">
        <v>296</v>
      </c>
      <c r="O18" s="47">
        <v>2</v>
      </c>
      <c r="P18" s="47">
        <v>298</v>
      </c>
      <c r="Q18" s="47">
        <v>569</v>
      </c>
      <c r="R18" s="47">
        <v>5</v>
      </c>
      <c r="S18" s="47">
        <v>574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449</v>
      </c>
      <c r="AE18" s="24">
        <f t="shared" si="7"/>
        <v>435</v>
      </c>
      <c r="AF18" s="24">
        <f t="shared" si="8"/>
        <v>499</v>
      </c>
      <c r="AG18" s="19">
        <f t="shared" si="5"/>
        <v>934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174</v>
      </c>
      <c r="H19" s="47">
        <v>0</v>
      </c>
      <c r="I19" s="47">
        <v>0</v>
      </c>
      <c r="J19" s="47">
        <v>174</v>
      </c>
      <c r="K19" s="47">
        <v>157</v>
      </c>
      <c r="L19" s="47">
        <v>0</v>
      </c>
      <c r="M19" s="47">
        <v>157</v>
      </c>
      <c r="N19" s="47">
        <v>186</v>
      </c>
      <c r="O19" s="47">
        <v>0</v>
      </c>
      <c r="P19" s="47">
        <v>186</v>
      </c>
      <c r="Q19" s="47">
        <v>343</v>
      </c>
      <c r="R19" s="47">
        <v>0</v>
      </c>
      <c r="S19" s="47">
        <v>343</v>
      </c>
      <c r="V19" s="44" t="s">
        <v>51</v>
      </c>
      <c r="W19" s="19">
        <f t="shared" si="0"/>
        <v>35</v>
      </c>
      <c r="X19" s="19">
        <f t="shared" si="1"/>
        <v>37</v>
      </c>
      <c r="Y19" s="19">
        <f t="shared" si="2"/>
        <v>34</v>
      </c>
      <c r="Z19" s="19">
        <f t="shared" si="3"/>
        <v>71</v>
      </c>
      <c r="AA19" s="28"/>
      <c r="AB19" s="48" t="s">
        <v>68</v>
      </c>
      <c r="AC19" s="51"/>
      <c r="AD19" s="24">
        <f t="shared" si="6"/>
        <v>259</v>
      </c>
      <c r="AE19" s="24">
        <f t="shared" si="7"/>
        <v>125</v>
      </c>
      <c r="AF19" s="24">
        <f t="shared" si="8"/>
        <v>251</v>
      </c>
      <c r="AG19" s="19">
        <f t="shared" si="5"/>
        <v>376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85</v>
      </c>
      <c r="H20" s="47">
        <v>1</v>
      </c>
      <c r="I20" s="47">
        <v>0</v>
      </c>
      <c r="J20" s="47">
        <v>86</v>
      </c>
      <c r="K20" s="47">
        <v>75</v>
      </c>
      <c r="L20" s="47">
        <v>0</v>
      </c>
      <c r="M20" s="47">
        <v>75</v>
      </c>
      <c r="N20" s="47">
        <v>76</v>
      </c>
      <c r="O20" s="47">
        <v>1</v>
      </c>
      <c r="P20" s="47">
        <v>77</v>
      </c>
      <c r="Q20" s="47">
        <v>151</v>
      </c>
      <c r="R20" s="47">
        <v>1</v>
      </c>
      <c r="S20" s="47">
        <v>152</v>
      </c>
      <c r="V20" s="44" t="s">
        <v>56</v>
      </c>
      <c r="W20" s="19">
        <f t="shared" si="0"/>
        <v>286</v>
      </c>
      <c r="X20" s="19">
        <f t="shared" si="1"/>
        <v>276</v>
      </c>
      <c r="Y20" s="19">
        <f t="shared" si="2"/>
        <v>298</v>
      </c>
      <c r="Z20" s="19">
        <f t="shared" si="3"/>
        <v>574</v>
      </c>
      <c r="AA20" s="28"/>
      <c r="AB20" s="48" t="s">
        <v>57</v>
      </c>
      <c r="AC20" s="51"/>
      <c r="AD20" s="24">
        <f t="shared" si="6"/>
        <v>492</v>
      </c>
      <c r="AE20" s="24">
        <f t="shared" si="7"/>
        <v>474</v>
      </c>
      <c r="AF20" s="24">
        <f t="shared" si="8"/>
        <v>540</v>
      </c>
      <c r="AG20" s="19">
        <f t="shared" si="5"/>
        <v>1014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174</v>
      </c>
      <c r="X21" s="19">
        <f t="shared" si="1"/>
        <v>157</v>
      </c>
      <c r="Y21" s="19">
        <f t="shared" si="2"/>
        <v>186</v>
      </c>
      <c r="Z21" s="19">
        <f t="shared" si="3"/>
        <v>343</v>
      </c>
      <c r="AA21" s="28"/>
      <c r="AB21" s="48" t="s">
        <v>59</v>
      </c>
      <c r="AC21" s="51"/>
      <c r="AD21" s="24">
        <f t="shared" si="6"/>
        <v>301</v>
      </c>
      <c r="AE21" s="24">
        <f t="shared" si="7"/>
        <v>262</v>
      </c>
      <c r="AF21" s="24">
        <f t="shared" si="8"/>
        <v>333</v>
      </c>
      <c r="AG21" s="19">
        <f t="shared" si="5"/>
        <v>595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137</v>
      </c>
      <c r="H22" s="47">
        <v>7</v>
      </c>
      <c r="I22" s="47">
        <v>3</v>
      </c>
      <c r="J22" s="47">
        <v>147</v>
      </c>
      <c r="K22" s="47">
        <v>136</v>
      </c>
      <c r="L22" s="47">
        <v>5</v>
      </c>
      <c r="M22" s="47">
        <v>141</v>
      </c>
      <c r="N22" s="47">
        <v>149</v>
      </c>
      <c r="O22" s="47">
        <v>7</v>
      </c>
      <c r="P22" s="47">
        <v>156</v>
      </c>
      <c r="Q22" s="47">
        <v>285</v>
      </c>
      <c r="R22" s="47">
        <v>12</v>
      </c>
      <c r="S22" s="47">
        <v>297</v>
      </c>
      <c r="V22" s="44" t="s">
        <v>134</v>
      </c>
      <c r="W22" s="19">
        <f>AD15+AD17+AD18</f>
        <v>1484</v>
      </c>
      <c r="X22" s="19">
        <f>AE15+AE17+AE18</f>
        <v>1439</v>
      </c>
      <c r="Y22" s="19">
        <f>AF15+AF17+AF18</f>
        <v>1687</v>
      </c>
      <c r="Z22" s="19">
        <f t="shared" si="3"/>
        <v>3126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290</v>
      </c>
      <c r="AF22" s="24">
        <f t="shared" si="8"/>
        <v>345</v>
      </c>
      <c r="AG22" s="19">
        <f t="shared" si="5"/>
        <v>635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231</v>
      </c>
      <c r="H23" s="47">
        <v>0</v>
      </c>
      <c r="I23" s="47">
        <v>0</v>
      </c>
      <c r="J23" s="47">
        <v>231</v>
      </c>
      <c r="K23" s="47">
        <v>187</v>
      </c>
      <c r="L23" s="47">
        <v>0</v>
      </c>
      <c r="M23" s="47">
        <v>187</v>
      </c>
      <c r="N23" s="47">
        <v>263</v>
      </c>
      <c r="O23" s="47">
        <v>0</v>
      </c>
      <c r="P23" s="47">
        <v>263</v>
      </c>
      <c r="Q23" s="47">
        <v>450</v>
      </c>
      <c r="R23" s="47">
        <v>0</v>
      </c>
      <c r="S23" s="47">
        <v>450</v>
      </c>
      <c r="V23" s="44" t="s">
        <v>64</v>
      </c>
      <c r="W23" s="19">
        <f>AD19+AD20+AD21+AD22+AD23</f>
        <v>1809</v>
      </c>
      <c r="X23" s="19">
        <f>AE19+AE20+AE21+AE22+AE23</f>
        <v>1580</v>
      </c>
      <c r="Y23" s="19">
        <f>AF19+AF20+AF21+AF22+AF23</f>
        <v>1958</v>
      </c>
      <c r="Z23" s="19">
        <f t="shared" si="3"/>
        <v>3538</v>
      </c>
      <c r="AA23" s="28"/>
      <c r="AB23" s="48" t="s">
        <v>65</v>
      </c>
      <c r="AC23" s="51"/>
      <c r="AD23" s="24">
        <f t="shared" si="6"/>
        <v>451</v>
      </c>
      <c r="AE23" s="24">
        <f t="shared" si="7"/>
        <v>429</v>
      </c>
      <c r="AF23" s="24">
        <f t="shared" si="8"/>
        <v>489</v>
      </c>
      <c r="AG23" s="19">
        <f t="shared" si="5"/>
        <v>918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440</v>
      </c>
      <c r="H24" s="47">
        <v>9</v>
      </c>
      <c r="I24" s="47">
        <v>0</v>
      </c>
      <c r="J24" s="47">
        <v>449</v>
      </c>
      <c r="K24" s="47">
        <v>426</v>
      </c>
      <c r="L24" s="47">
        <v>9</v>
      </c>
      <c r="M24" s="47">
        <v>435</v>
      </c>
      <c r="N24" s="47">
        <v>499</v>
      </c>
      <c r="O24" s="47">
        <v>0</v>
      </c>
      <c r="P24" s="47">
        <v>499</v>
      </c>
      <c r="Q24" s="47">
        <v>925</v>
      </c>
      <c r="R24" s="47">
        <v>9</v>
      </c>
      <c r="S24" s="47">
        <v>934</v>
      </c>
      <c r="V24" s="44" t="s">
        <v>66</v>
      </c>
      <c r="W24" s="19">
        <f>AD31+AD32</f>
        <v>1373</v>
      </c>
      <c r="X24" s="19">
        <f>AE31+AE32</f>
        <v>1611</v>
      </c>
      <c r="Y24" s="19">
        <f>AF31+AF32</f>
        <v>1748</v>
      </c>
      <c r="Z24" s="19">
        <f t="shared" si="3"/>
        <v>3359</v>
      </c>
      <c r="AA24" s="16"/>
      <c r="AB24" s="48" t="s">
        <v>128</v>
      </c>
      <c r="AC24" s="51"/>
      <c r="AD24" s="19">
        <f>AD15+SUM(AD17:AD23)</f>
        <v>3293</v>
      </c>
      <c r="AE24" s="19">
        <f>AE15+SUM(AE17:AE23)</f>
        <v>3019</v>
      </c>
      <c r="AF24" s="19">
        <f>AF15+SUM(AF17:AF23)</f>
        <v>3645</v>
      </c>
      <c r="AG24" s="19">
        <f>AG15+SUM(AG17:AG23)</f>
        <v>6664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257</v>
      </c>
      <c r="H25" s="47">
        <v>2</v>
      </c>
      <c r="I25" s="47">
        <v>0</v>
      </c>
      <c r="J25" s="47">
        <v>259</v>
      </c>
      <c r="K25" s="47">
        <v>125</v>
      </c>
      <c r="L25" s="47">
        <v>0</v>
      </c>
      <c r="M25" s="47">
        <v>125</v>
      </c>
      <c r="N25" s="47">
        <v>249</v>
      </c>
      <c r="O25" s="47">
        <v>2</v>
      </c>
      <c r="P25" s="47">
        <v>251</v>
      </c>
      <c r="Q25" s="47">
        <v>374</v>
      </c>
      <c r="R25" s="47">
        <v>2</v>
      </c>
      <c r="S25" s="47">
        <v>376</v>
      </c>
      <c r="V25" s="44" t="s">
        <v>135</v>
      </c>
      <c r="W25" s="19">
        <f>AD33+AD34</f>
        <v>516</v>
      </c>
      <c r="X25" s="19">
        <f>AE33+AE34</f>
        <v>489</v>
      </c>
      <c r="Y25" s="19">
        <f>AF33+AF34</f>
        <v>568</v>
      </c>
      <c r="Z25" s="19">
        <f t="shared" si="3"/>
        <v>1057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489</v>
      </c>
      <c r="H26" s="47">
        <v>1</v>
      </c>
      <c r="I26" s="47">
        <v>2</v>
      </c>
      <c r="J26" s="47">
        <v>492</v>
      </c>
      <c r="K26" s="47">
        <v>472</v>
      </c>
      <c r="L26" s="47">
        <v>2</v>
      </c>
      <c r="M26" s="47">
        <v>474</v>
      </c>
      <c r="N26" s="47">
        <v>539</v>
      </c>
      <c r="O26" s="47">
        <v>1</v>
      </c>
      <c r="P26" s="47">
        <v>540</v>
      </c>
      <c r="Q26" s="47">
        <v>1011</v>
      </c>
      <c r="R26" s="47">
        <v>3</v>
      </c>
      <c r="S26" s="47">
        <v>1014</v>
      </c>
      <c r="V26" s="44" t="s">
        <v>136</v>
      </c>
      <c r="W26" s="19">
        <f>AD35+AD36+AD37</f>
        <v>2254</v>
      </c>
      <c r="X26" s="19">
        <f>AE35+AE36+AE37</f>
        <v>2988</v>
      </c>
      <c r="Y26" s="19">
        <f>AF35+AF36+AF37</f>
        <v>3117</v>
      </c>
      <c r="Z26" s="19">
        <f t="shared" si="3"/>
        <v>6105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299</v>
      </c>
      <c r="H27" s="47">
        <v>0</v>
      </c>
      <c r="I27" s="47">
        <v>2</v>
      </c>
      <c r="J27" s="47">
        <v>301</v>
      </c>
      <c r="K27" s="47">
        <v>261</v>
      </c>
      <c r="L27" s="47">
        <v>1</v>
      </c>
      <c r="M27" s="47">
        <v>262</v>
      </c>
      <c r="N27" s="47">
        <v>332</v>
      </c>
      <c r="O27" s="47">
        <v>1</v>
      </c>
      <c r="P27" s="47">
        <v>333</v>
      </c>
      <c r="Q27" s="47">
        <v>593</v>
      </c>
      <c r="R27" s="47">
        <v>2</v>
      </c>
      <c r="S27" s="47">
        <v>595</v>
      </c>
      <c r="V27" s="44" t="s">
        <v>138</v>
      </c>
      <c r="W27" s="19">
        <f>VLOOKUP($A20,$A$2:$S$67,10,FALSE)</f>
        <v>86</v>
      </c>
      <c r="X27" s="19">
        <f>VLOOKUP($A20,$A$2:$S$67,13,FALSE)</f>
        <v>75</v>
      </c>
      <c r="Y27" s="19">
        <f>VLOOKUP($A20,$A$2:$S$67,16,FALSE)</f>
        <v>77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304</v>
      </c>
      <c r="H28" s="47">
        <v>1</v>
      </c>
      <c r="I28" s="47">
        <v>1</v>
      </c>
      <c r="J28" s="47">
        <v>306</v>
      </c>
      <c r="K28" s="47">
        <v>289</v>
      </c>
      <c r="L28" s="47">
        <v>1</v>
      </c>
      <c r="M28" s="47">
        <v>290</v>
      </c>
      <c r="N28" s="47">
        <v>343</v>
      </c>
      <c r="O28" s="47">
        <v>2</v>
      </c>
      <c r="P28" s="47">
        <v>345</v>
      </c>
      <c r="Q28" s="47">
        <v>632</v>
      </c>
      <c r="R28" s="47">
        <v>3</v>
      </c>
      <c r="S28" s="47">
        <v>635</v>
      </c>
      <c r="V28" s="44" t="s">
        <v>139</v>
      </c>
      <c r="W28" s="19">
        <f>AD50</f>
        <v>1779</v>
      </c>
      <c r="X28" s="19">
        <f>AE50</f>
        <v>2503</v>
      </c>
      <c r="Y28" s="19">
        <f>AF50</f>
        <v>2630</v>
      </c>
      <c r="Z28" s="19">
        <f t="shared" si="3"/>
        <v>5133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448</v>
      </c>
      <c r="H29" s="47">
        <v>1</v>
      </c>
      <c r="I29" s="47">
        <v>2</v>
      </c>
      <c r="J29" s="47">
        <v>451</v>
      </c>
      <c r="K29" s="47">
        <v>427</v>
      </c>
      <c r="L29" s="47">
        <v>2</v>
      </c>
      <c r="M29" s="47">
        <v>429</v>
      </c>
      <c r="N29" s="47">
        <v>488</v>
      </c>
      <c r="O29" s="47">
        <v>1</v>
      </c>
      <c r="P29" s="47">
        <v>489</v>
      </c>
      <c r="Q29" s="47">
        <v>915</v>
      </c>
      <c r="R29" s="47">
        <v>3</v>
      </c>
      <c r="S29" s="47">
        <v>918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34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702</v>
      </c>
      <c r="H30" s="47">
        <v>0</v>
      </c>
      <c r="I30" s="47">
        <v>3</v>
      </c>
      <c r="J30" s="47">
        <v>705</v>
      </c>
      <c r="K30" s="47">
        <v>820</v>
      </c>
      <c r="L30" s="47">
        <v>0</v>
      </c>
      <c r="M30" s="47">
        <v>820</v>
      </c>
      <c r="N30" s="47">
        <v>889</v>
      </c>
      <c r="O30" s="47">
        <v>3</v>
      </c>
      <c r="P30" s="47">
        <v>892</v>
      </c>
      <c r="Q30" s="47">
        <v>1709</v>
      </c>
      <c r="R30" s="47">
        <v>3</v>
      </c>
      <c r="S30" s="47">
        <v>1712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87</v>
      </c>
      <c r="Z30" s="19">
        <f t="shared" si="3"/>
        <v>175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660</v>
      </c>
      <c r="H31" s="47">
        <v>4</v>
      </c>
      <c r="I31" s="47">
        <v>4</v>
      </c>
      <c r="J31" s="47">
        <v>668</v>
      </c>
      <c r="K31" s="47">
        <v>786</v>
      </c>
      <c r="L31" s="47">
        <v>5</v>
      </c>
      <c r="M31" s="47">
        <v>791</v>
      </c>
      <c r="N31" s="47">
        <v>851</v>
      </c>
      <c r="O31" s="47">
        <v>5</v>
      </c>
      <c r="P31" s="47">
        <v>856</v>
      </c>
      <c r="Q31" s="47">
        <v>1637</v>
      </c>
      <c r="R31" s="47">
        <v>10</v>
      </c>
      <c r="S31" s="47">
        <v>1647</v>
      </c>
      <c r="V31" s="44" t="s">
        <v>79</v>
      </c>
      <c r="W31" s="19">
        <f t="shared" si="9"/>
        <v>67</v>
      </c>
      <c r="X31" s="19">
        <f t="shared" si="10"/>
        <v>67</v>
      </c>
      <c r="Y31" s="19">
        <f t="shared" si="11"/>
        <v>64</v>
      </c>
      <c r="Z31" s="19">
        <f t="shared" si="3"/>
        <v>131</v>
      </c>
      <c r="AA31" s="28"/>
      <c r="AB31" s="48" t="s">
        <v>80</v>
      </c>
      <c r="AC31" s="49"/>
      <c r="AD31" s="24">
        <f>VLOOKUP($A30,$A$2:$S$67,10,FALSE)</f>
        <v>705</v>
      </c>
      <c r="AE31" s="24">
        <f>VLOOKUP($A30,$A$2:$S$67,13,FALSE)</f>
        <v>820</v>
      </c>
      <c r="AF31" s="24">
        <f>VLOOKUP($A30,$A$2:$S$67,16,FALSE)</f>
        <v>892</v>
      </c>
      <c r="AG31" s="19">
        <f t="shared" ref="AG31:AG37" si="12">AE31+AF31</f>
        <v>1712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691</v>
      </c>
      <c r="H32" s="47">
        <v>4</v>
      </c>
      <c r="I32" s="47">
        <v>3</v>
      </c>
      <c r="J32" s="47">
        <v>698</v>
      </c>
      <c r="K32" s="47">
        <v>861</v>
      </c>
      <c r="L32" s="47">
        <v>4</v>
      </c>
      <c r="M32" s="47">
        <v>865</v>
      </c>
      <c r="N32" s="47">
        <v>952</v>
      </c>
      <c r="O32" s="47">
        <v>6</v>
      </c>
      <c r="P32" s="47">
        <v>958</v>
      </c>
      <c r="Q32" s="47">
        <v>1813</v>
      </c>
      <c r="R32" s="47">
        <v>10</v>
      </c>
      <c r="S32" s="47">
        <v>1823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668</v>
      </c>
      <c r="AE32" s="24">
        <f>VLOOKUP($A31,$A$2:$S$67,13,FALSE)</f>
        <v>791</v>
      </c>
      <c r="AF32" s="24">
        <f>VLOOKUP($A31,$A$2:$S$67,16,FALSE)</f>
        <v>856</v>
      </c>
      <c r="AG32" s="19">
        <f t="shared" si="12"/>
        <v>1647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956</v>
      </c>
      <c r="H33" s="47">
        <v>2</v>
      </c>
      <c r="I33" s="47">
        <v>6</v>
      </c>
      <c r="J33" s="47">
        <v>964</v>
      </c>
      <c r="K33" s="47">
        <v>1399</v>
      </c>
      <c r="L33" s="47">
        <v>5</v>
      </c>
      <c r="M33" s="47">
        <v>1404</v>
      </c>
      <c r="N33" s="47">
        <v>1433</v>
      </c>
      <c r="O33" s="47">
        <v>5</v>
      </c>
      <c r="P33" s="47">
        <v>1438</v>
      </c>
      <c r="Q33" s="47">
        <v>2832</v>
      </c>
      <c r="R33" s="47">
        <v>10</v>
      </c>
      <c r="S33" s="47">
        <v>2842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268</v>
      </c>
      <c r="AE33" s="24">
        <f>VLOOKUP($A42,$A$2:$S$67,13,FALSE)</f>
        <v>236</v>
      </c>
      <c r="AF33" s="24">
        <f>VLOOKUP($A42,$A$2:$S$67,16,FALSE)</f>
        <v>298</v>
      </c>
      <c r="AG33" s="19">
        <f t="shared" si="12"/>
        <v>534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586</v>
      </c>
      <c r="H34" s="47">
        <v>2</v>
      </c>
      <c r="I34" s="47">
        <v>4</v>
      </c>
      <c r="J34" s="47">
        <v>592</v>
      </c>
      <c r="K34" s="47">
        <v>715</v>
      </c>
      <c r="L34" s="47">
        <v>4</v>
      </c>
      <c r="M34" s="47">
        <v>719</v>
      </c>
      <c r="N34" s="47">
        <v>719</v>
      </c>
      <c r="O34" s="47">
        <v>2</v>
      </c>
      <c r="P34" s="47">
        <v>721</v>
      </c>
      <c r="Q34" s="47">
        <v>1434</v>
      </c>
      <c r="R34" s="47">
        <v>6</v>
      </c>
      <c r="S34" s="47">
        <v>1440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46</v>
      </c>
      <c r="Z34" s="19">
        <f t="shared" si="3"/>
        <v>91</v>
      </c>
      <c r="AA34" s="28"/>
      <c r="AB34" s="48" t="s">
        <v>140</v>
      </c>
      <c r="AC34" s="49"/>
      <c r="AD34" s="24">
        <f>VLOOKUP($A43,$A$2:$S$67,10,FALSE)</f>
        <v>248</v>
      </c>
      <c r="AE34" s="24">
        <f>VLOOKUP($A43,$A$2:$S$67,13,FALSE)</f>
        <v>253</v>
      </c>
      <c r="AF34" s="24">
        <f>VLOOKUP($A43,$A$2:$S$67,16,FALSE)</f>
        <v>270</v>
      </c>
      <c r="AG34" s="19">
        <f t="shared" si="12"/>
        <v>523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22</v>
      </c>
      <c r="X35" s="19">
        <f t="shared" si="10"/>
        <v>24</v>
      </c>
      <c r="Y35" s="19">
        <f t="shared" si="11"/>
        <v>15</v>
      </c>
      <c r="Z35" s="19">
        <f t="shared" si="3"/>
        <v>39</v>
      </c>
      <c r="AA35" s="28"/>
      <c r="AB35" s="48" t="s">
        <v>141</v>
      </c>
      <c r="AC35" s="49"/>
      <c r="AD35" s="24">
        <f>VLOOKUP($A32,$A$2:$S$67,10,FALSE)</f>
        <v>698</v>
      </c>
      <c r="AE35" s="24">
        <f>VLOOKUP($A32,$A$2:$S$67,13,FALSE)</f>
        <v>865</v>
      </c>
      <c r="AF35" s="24">
        <f>VLOOKUP($A32,$A$2:$S$67,16,FALSE)</f>
        <v>958</v>
      </c>
      <c r="AG35" s="19">
        <f t="shared" si="12"/>
        <v>1823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651</v>
      </c>
      <c r="H36" s="47">
        <v>3</v>
      </c>
      <c r="I36" s="47">
        <v>3</v>
      </c>
      <c r="J36" s="47">
        <v>657</v>
      </c>
      <c r="K36" s="47">
        <v>672</v>
      </c>
      <c r="L36" s="47">
        <v>4</v>
      </c>
      <c r="M36" s="47">
        <v>676</v>
      </c>
      <c r="N36" s="47">
        <v>766</v>
      </c>
      <c r="O36" s="47">
        <v>3</v>
      </c>
      <c r="P36" s="47">
        <v>769</v>
      </c>
      <c r="Q36" s="47">
        <v>1438</v>
      </c>
      <c r="R36" s="47">
        <v>7</v>
      </c>
      <c r="S36" s="47">
        <v>1445</v>
      </c>
      <c r="V36" s="44" t="s">
        <v>94</v>
      </c>
      <c r="W36" s="19">
        <f t="shared" si="9"/>
        <v>116</v>
      </c>
      <c r="X36" s="19">
        <f t="shared" si="10"/>
        <v>110</v>
      </c>
      <c r="Y36" s="19">
        <f t="shared" si="11"/>
        <v>135</v>
      </c>
      <c r="Z36" s="19">
        <f t="shared" si="3"/>
        <v>245</v>
      </c>
      <c r="AA36" s="28"/>
      <c r="AB36" s="48" t="s">
        <v>84</v>
      </c>
      <c r="AC36" s="49"/>
      <c r="AD36" s="24">
        <f>VLOOKUP($A33,$A$2:$S$67,10,FALSE)</f>
        <v>964</v>
      </c>
      <c r="AE36" s="24">
        <f>VLOOKUP($A33,$A$2:$S$67,13,FALSE)</f>
        <v>1404</v>
      </c>
      <c r="AF36" s="24">
        <f>VLOOKUP($A33,$A$2:$S$67,16,FALSE)</f>
        <v>1438</v>
      </c>
      <c r="AG36" s="19">
        <f t="shared" si="12"/>
        <v>2842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461</v>
      </c>
      <c r="H37" s="47">
        <v>1</v>
      </c>
      <c r="I37" s="47">
        <v>1</v>
      </c>
      <c r="J37" s="47">
        <v>463</v>
      </c>
      <c r="K37" s="47">
        <v>507</v>
      </c>
      <c r="L37" s="47">
        <v>4</v>
      </c>
      <c r="M37" s="47">
        <v>511</v>
      </c>
      <c r="N37" s="47">
        <v>572</v>
      </c>
      <c r="O37" s="47">
        <v>4</v>
      </c>
      <c r="P37" s="47">
        <v>576</v>
      </c>
      <c r="Q37" s="47">
        <v>1079</v>
      </c>
      <c r="R37" s="47">
        <v>8</v>
      </c>
      <c r="S37" s="47">
        <v>1087</v>
      </c>
      <c r="V37" s="44" t="s">
        <v>96</v>
      </c>
      <c r="W37" s="19">
        <f t="shared" si="9"/>
        <v>154</v>
      </c>
      <c r="X37" s="19">
        <f t="shared" si="10"/>
        <v>137</v>
      </c>
      <c r="Y37" s="19">
        <f t="shared" si="11"/>
        <v>155</v>
      </c>
      <c r="Z37" s="19">
        <f t="shared" si="3"/>
        <v>292</v>
      </c>
      <c r="AA37" s="28"/>
      <c r="AB37" s="48" t="s">
        <v>87</v>
      </c>
      <c r="AC37" s="49"/>
      <c r="AD37" s="24">
        <f>VLOOKUP($A34,$A$2:$S$67,10,FALSE)</f>
        <v>592</v>
      </c>
      <c r="AE37" s="24">
        <f>VLOOKUP($A34,$A$2:$S$67,13,FALSE)</f>
        <v>719</v>
      </c>
      <c r="AF37" s="24">
        <f>VLOOKUP($A34,$A$2:$S$67,16,FALSE)</f>
        <v>721</v>
      </c>
      <c r="AG37" s="19">
        <f t="shared" si="12"/>
        <v>1440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415</v>
      </c>
      <c r="H38" s="47">
        <v>3</v>
      </c>
      <c r="I38" s="47">
        <v>3</v>
      </c>
      <c r="J38" s="47">
        <v>421</v>
      </c>
      <c r="K38" s="47">
        <v>572</v>
      </c>
      <c r="L38" s="47">
        <v>3</v>
      </c>
      <c r="M38" s="47">
        <v>575</v>
      </c>
      <c r="N38" s="47">
        <v>604</v>
      </c>
      <c r="O38" s="47">
        <v>5</v>
      </c>
      <c r="P38" s="47">
        <v>609</v>
      </c>
      <c r="Q38" s="47">
        <v>1176</v>
      </c>
      <c r="R38" s="47">
        <v>8</v>
      </c>
      <c r="S38" s="47">
        <v>1184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142</v>
      </c>
      <c r="AC38" s="49"/>
      <c r="AD38" s="19">
        <f>SUM(AD31:AD37)</f>
        <v>4143</v>
      </c>
      <c r="AE38" s="19">
        <f>SUM(AE31:AE37)</f>
        <v>5088</v>
      </c>
      <c r="AF38" s="19">
        <f>SUM(AF31:AF37)</f>
        <v>5433</v>
      </c>
      <c r="AG38" s="19">
        <f>SUM(AG31:AG37)</f>
        <v>10521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319</v>
      </c>
      <c r="L39" s="47">
        <v>2</v>
      </c>
      <c r="M39" s="47">
        <v>321</v>
      </c>
      <c r="N39" s="47">
        <v>311</v>
      </c>
      <c r="O39" s="47">
        <v>6</v>
      </c>
      <c r="P39" s="47">
        <v>317</v>
      </c>
      <c r="Q39" s="47">
        <v>630</v>
      </c>
      <c r="R39" s="47">
        <v>8</v>
      </c>
      <c r="S39" s="47">
        <v>638</v>
      </c>
      <c r="V39" s="44" t="s">
        <v>100</v>
      </c>
      <c r="W39" s="19">
        <f t="shared" si="9"/>
        <v>35</v>
      </c>
      <c r="X39" s="19">
        <f t="shared" si="10"/>
        <v>28</v>
      </c>
      <c r="Y39" s="19">
        <f t="shared" si="11"/>
        <v>35</v>
      </c>
      <c r="Z39" s="19">
        <f t="shared" si="3"/>
        <v>63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360</v>
      </c>
      <c r="H40" s="47">
        <v>3</v>
      </c>
      <c r="I40" s="47">
        <v>4</v>
      </c>
      <c r="J40" s="47">
        <v>367</v>
      </c>
      <c r="K40" s="47">
        <v>585</v>
      </c>
      <c r="L40" s="47">
        <v>3</v>
      </c>
      <c r="M40" s="47">
        <v>588</v>
      </c>
      <c r="N40" s="47">
        <v>594</v>
      </c>
      <c r="O40" s="47">
        <v>5</v>
      </c>
      <c r="P40" s="47">
        <v>599</v>
      </c>
      <c r="Q40" s="47">
        <v>1179</v>
      </c>
      <c r="R40" s="47">
        <v>8</v>
      </c>
      <c r="S40" s="47">
        <v>1187</v>
      </c>
      <c r="V40" s="44" t="s">
        <v>102</v>
      </c>
      <c r="W40" s="19">
        <f t="shared" si="9"/>
        <v>120</v>
      </c>
      <c r="X40" s="19">
        <f t="shared" si="10"/>
        <v>106</v>
      </c>
      <c r="Y40" s="19">
        <f t="shared" si="11"/>
        <v>126</v>
      </c>
      <c r="Z40" s="19">
        <f t="shared" si="3"/>
        <v>232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319</v>
      </c>
      <c r="H41" s="47">
        <v>2</v>
      </c>
      <c r="I41" s="47">
        <v>6</v>
      </c>
      <c r="J41" s="47">
        <v>327</v>
      </c>
      <c r="K41" s="47">
        <v>504</v>
      </c>
      <c r="L41" s="47">
        <v>4</v>
      </c>
      <c r="M41" s="47">
        <v>508</v>
      </c>
      <c r="N41" s="47">
        <v>524</v>
      </c>
      <c r="O41" s="47">
        <v>5</v>
      </c>
      <c r="P41" s="47">
        <v>529</v>
      </c>
      <c r="Q41" s="47">
        <v>1028</v>
      </c>
      <c r="R41" s="47">
        <v>9</v>
      </c>
      <c r="S41" s="47">
        <v>1037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47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258</v>
      </c>
      <c r="H42" s="47">
        <v>6</v>
      </c>
      <c r="I42" s="47">
        <v>4</v>
      </c>
      <c r="J42" s="47">
        <v>268</v>
      </c>
      <c r="K42" s="47">
        <v>230</v>
      </c>
      <c r="L42" s="47">
        <v>6</v>
      </c>
      <c r="M42" s="47">
        <v>236</v>
      </c>
      <c r="N42" s="47">
        <v>291</v>
      </c>
      <c r="O42" s="47">
        <v>7</v>
      </c>
      <c r="P42" s="47">
        <v>298</v>
      </c>
      <c r="Q42" s="47">
        <v>521</v>
      </c>
      <c r="R42" s="47">
        <v>13</v>
      </c>
      <c r="S42" s="47">
        <v>534</v>
      </c>
      <c r="V42" s="44" t="s">
        <v>106</v>
      </c>
      <c r="W42" s="19">
        <f t="shared" si="9"/>
        <v>160</v>
      </c>
      <c r="X42" s="19">
        <f t="shared" si="10"/>
        <v>123</v>
      </c>
      <c r="Y42" s="19">
        <f t="shared" si="11"/>
        <v>146</v>
      </c>
      <c r="Z42" s="19">
        <f t="shared" si="3"/>
        <v>269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248</v>
      </c>
      <c r="H43" s="47">
        <v>0</v>
      </c>
      <c r="I43" s="47">
        <v>0</v>
      </c>
      <c r="J43" s="47">
        <v>248</v>
      </c>
      <c r="K43" s="47">
        <v>253</v>
      </c>
      <c r="L43" s="47">
        <v>0</v>
      </c>
      <c r="M43" s="47">
        <v>253</v>
      </c>
      <c r="N43" s="47">
        <v>270</v>
      </c>
      <c r="O43" s="47">
        <v>0</v>
      </c>
      <c r="P43" s="47">
        <v>270</v>
      </c>
      <c r="Q43" s="47">
        <v>523</v>
      </c>
      <c r="R43" s="47">
        <v>0</v>
      </c>
      <c r="S43" s="47">
        <v>523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35</v>
      </c>
      <c r="L44" s="47">
        <v>0</v>
      </c>
      <c r="M44" s="47">
        <v>35</v>
      </c>
      <c r="N44" s="47">
        <v>34</v>
      </c>
      <c r="O44" s="47">
        <v>0</v>
      </c>
      <c r="P44" s="47">
        <v>34</v>
      </c>
      <c r="Q44" s="47">
        <v>69</v>
      </c>
      <c r="R44" s="47">
        <v>0</v>
      </c>
      <c r="S44" s="47">
        <v>69</v>
      </c>
      <c r="V44" s="44" t="s">
        <v>110</v>
      </c>
      <c r="W44" s="19">
        <f t="shared" si="9"/>
        <v>97</v>
      </c>
      <c r="X44" s="19">
        <f t="shared" si="10"/>
        <v>81</v>
      </c>
      <c r="Y44" s="19">
        <f t="shared" si="11"/>
        <v>90</v>
      </c>
      <c r="Z44" s="19">
        <f t="shared" si="3"/>
        <v>171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83</v>
      </c>
      <c r="H45" s="47">
        <v>0</v>
      </c>
      <c r="I45" s="47">
        <v>0</v>
      </c>
      <c r="J45" s="47">
        <v>83</v>
      </c>
      <c r="K45" s="47">
        <v>88</v>
      </c>
      <c r="L45" s="47">
        <v>0</v>
      </c>
      <c r="M45" s="47">
        <v>88</v>
      </c>
      <c r="N45" s="47">
        <v>87</v>
      </c>
      <c r="O45" s="47">
        <v>0</v>
      </c>
      <c r="P45" s="47">
        <v>87</v>
      </c>
      <c r="Q45" s="47">
        <v>175</v>
      </c>
      <c r="R45" s="47">
        <v>0</v>
      </c>
      <c r="S45" s="47">
        <v>175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144</v>
      </c>
      <c r="AC45" s="49"/>
      <c r="AD45" s="24">
        <f>VLOOKUP($A37,$A$2:$S$67,10,FALSE)</f>
        <v>463</v>
      </c>
      <c r="AE45" s="24">
        <f>VLOOKUP($A37,$A$2:$S$67,13,FALSE)</f>
        <v>511</v>
      </c>
      <c r="AF45" s="24">
        <f>VLOOKUP($A37,$A$2:$S$67,16,FALSE)</f>
        <v>576</v>
      </c>
      <c r="AG45" s="19">
        <f>AE45+AF45</f>
        <v>1087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67</v>
      </c>
      <c r="H46" s="47">
        <v>0</v>
      </c>
      <c r="I46" s="47">
        <v>0</v>
      </c>
      <c r="J46" s="47">
        <v>67</v>
      </c>
      <c r="K46" s="47">
        <v>67</v>
      </c>
      <c r="L46" s="47">
        <v>0</v>
      </c>
      <c r="M46" s="47">
        <v>67</v>
      </c>
      <c r="N46" s="47">
        <v>64</v>
      </c>
      <c r="O46" s="47">
        <v>0</v>
      </c>
      <c r="P46" s="47">
        <v>64</v>
      </c>
      <c r="Q46" s="47">
        <v>131</v>
      </c>
      <c r="R46" s="47">
        <v>0</v>
      </c>
      <c r="S46" s="47">
        <v>131</v>
      </c>
      <c r="V46" s="44" t="s">
        <v>113</v>
      </c>
      <c r="W46" s="19">
        <f t="shared" si="9"/>
        <v>112</v>
      </c>
      <c r="X46" s="19">
        <f t="shared" si="10"/>
        <v>123</v>
      </c>
      <c r="Y46" s="19">
        <f t="shared" si="11"/>
        <v>140</v>
      </c>
      <c r="Z46" s="19">
        <f t="shared" si="3"/>
        <v>263</v>
      </c>
      <c r="AA46" s="28"/>
      <c r="AB46" s="48" t="s">
        <v>146</v>
      </c>
      <c r="AC46" s="49"/>
      <c r="AD46" s="24">
        <f>VLOOKUP($A38,$A$2:$S$67,10,FALSE)</f>
        <v>421</v>
      </c>
      <c r="AE46" s="24">
        <f>VLOOKUP($A38,$A$2:$S$67,13,FALSE)</f>
        <v>575</v>
      </c>
      <c r="AF46" s="24">
        <f>VLOOKUP($A38,$A$2:$S$67,16,FALSE)</f>
        <v>609</v>
      </c>
      <c r="AG46" s="19">
        <f>AE46+AF46</f>
        <v>1184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43</v>
      </c>
      <c r="O47" s="47">
        <v>0</v>
      </c>
      <c r="P47" s="47">
        <v>43</v>
      </c>
      <c r="Q47" s="47">
        <v>90</v>
      </c>
      <c r="R47" s="47">
        <v>0</v>
      </c>
      <c r="S47" s="47">
        <v>90</v>
      </c>
      <c r="V47" s="44" t="s">
        <v>115</v>
      </c>
      <c r="W47" s="19">
        <f t="shared" si="9"/>
        <v>59</v>
      </c>
      <c r="X47" s="19">
        <f t="shared" si="10"/>
        <v>57</v>
      </c>
      <c r="Y47" s="19">
        <f t="shared" si="11"/>
        <v>64</v>
      </c>
      <c r="Z47" s="19">
        <f t="shared" si="3"/>
        <v>121</v>
      </c>
      <c r="AA47" s="28"/>
      <c r="AB47" s="48" t="s">
        <v>148</v>
      </c>
      <c r="AC47" s="49"/>
      <c r="AD47" s="24">
        <f>VLOOKUP($A39,$A$2:$S$67,10,FALSE)</f>
        <v>201</v>
      </c>
      <c r="AE47" s="24">
        <f>VLOOKUP($A39,$A$2:$S$67,13,FALSE)</f>
        <v>321</v>
      </c>
      <c r="AF47" s="24">
        <f>VLOOKUP($A39,$A$2:$S$67,16,FALSE)</f>
        <v>317</v>
      </c>
      <c r="AG47" s="19">
        <f>AE47+AF47</f>
        <v>638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375</v>
      </c>
      <c r="X48" s="19">
        <f t="shared" si="10"/>
        <v>380</v>
      </c>
      <c r="Y48" s="19">
        <f t="shared" si="11"/>
        <v>370</v>
      </c>
      <c r="Z48" s="19">
        <f t="shared" si="3"/>
        <v>750</v>
      </c>
      <c r="AA48" s="28"/>
      <c r="AB48" s="48" t="s">
        <v>149</v>
      </c>
      <c r="AC48" s="49"/>
      <c r="AD48" s="24">
        <f>VLOOKUP($A40,$A$2:$S$67,10,FALSE)</f>
        <v>367</v>
      </c>
      <c r="AE48" s="24">
        <f>VLOOKUP($A40,$A$2:$S$67,13,FALSE)</f>
        <v>588</v>
      </c>
      <c r="AF48" s="24">
        <f>VLOOKUP($A40,$A$2:$S$67,16,FALSE)</f>
        <v>599</v>
      </c>
      <c r="AG48" s="19">
        <f>AE48+AF48</f>
        <v>1187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41</v>
      </c>
      <c r="H49" s="47">
        <v>0</v>
      </c>
      <c r="I49" s="47">
        <v>0</v>
      </c>
      <c r="J49" s="47">
        <v>41</v>
      </c>
      <c r="K49" s="47">
        <v>45</v>
      </c>
      <c r="L49" s="47">
        <v>0</v>
      </c>
      <c r="M49" s="47">
        <v>45</v>
      </c>
      <c r="N49" s="47">
        <v>46</v>
      </c>
      <c r="O49" s="47">
        <v>0</v>
      </c>
      <c r="P49" s="47">
        <v>46</v>
      </c>
      <c r="Q49" s="47">
        <v>91</v>
      </c>
      <c r="R49" s="47">
        <v>0</v>
      </c>
      <c r="S49" s="47">
        <v>91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327</v>
      </c>
      <c r="AE49" s="24">
        <f>VLOOKUP($A41,$A$2:$S$67,13,FALSE)</f>
        <v>508</v>
      </c>
      <c r="AF49" s="24">
        <f>VLOOKUP($A41,$A$2:$S$67,16,FALSE)</f>
        <v>529</v>
      </c>
      <c r="AG49" s="19">
        <f>AE49+AF49</f>
        <v>1037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22</v>
      </c>
      <c r="H50" s="47">
        <v>0</v>
      </c>
      <c r="I50" s="47">
        <v>0</v>
      </c>
      <c r="J50" s="47">
        <v>22</v>
      </c>
      <c r="K50" s="47">
        <v>24</v>
      </c>
      <c r="L50" s="47">
        <v>0</v>
      </c>
      <c r="M50" s="47">
        <v>24</v>
      </c>
      <c r="N50" s="47">
        <v>15</v>
      </c>
      <c r="O50" s="47">
        <v>0</v>
      </c>
      <c r="P50" s="47">
        <v>15</v>
      </c>
      <c r="Q50" s="47">
        <v>39</v>
      </c>
      <c r="R50" s="47">
        <v>0</v>
      </c>
      <c r="S50" s="47">
        <v>39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27</v>
      </c>
      <c r="Z50" s="19">
        <f t="shared" si="3"/>
        <v>60</v>
      </c>
      <c r="AA50" s="16"/>
      <c r="AB50" s="48" t="s">
        <v>142</v>
      </c>
      <c r="AC50" s="49"/>
      <c r="AD50" s="19">
        <f>SUM(AD45:AD49)</f>
        <v>1779</v>
      </c>
      <c r="AE50" s="19">
        <f>SUM(AE45:AE49)</f>
        <v>2503</v>
      </c>
      <c r="AF50" s="19">
        <f>SUM(AF45:AF49)</f>
        <v>2630</v>
      </c>
      <c r="AG50" s="19">
        <f>SUM(AG45:AG49)</f>
        <v>5133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112</v>
      </c>
      <c r="H51" s="47">
        <v>4</v>
      </c>
      <c r="I51" s="47">
        <v>0</v>
      </c>
      <c r="J51" s="47">
        <v>116</v>
      </c>
      <c r="K51" s="47">
        <v>108</v>
      </c>
      <c r="L51" s="47">
        <v>2</v>
      </c>
      <c r="M51" s="47">
        <v>110</v>
      </c>
      <c r="N51" s="47">
        <v>133</v>
      </c>
      <c r="O51" s="47">
        <v>2</v>
      </c>
      <c r="P51" s="47">
        <v>135</v>
      </c>
      <c r="Q51" s="47">
        <v>241</v>
      </c>
      <c r="R51" s="47">
        <v>4</v>
      </c>
      <c r="S51" s="47">
        <v>245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139</v>
      </c>
      <c r="H52" s="47">
        <v>14</v>
      </c>
      <c r="I52" s="47">
        <v>1</v>
      </c>
      <c r="J52" s="47">
        <v>154</v>
      </c>
      <c r="K52" s="47">
        <v>134</v>
      </c>
      <c r="L52" s="47">
        <v>3</v>
      </c>
      <c r="M52" s="47">
        <v>137</v>
      </c>
      <c r="N52" s="47">
        <v>143</v>
      </c>
      <c r="O52" s="47">
        <v>12</v>
      </c>
      <c r="P52" s="47">
        <v>155</v>
      </c>
      <c r="Q52" s="47">
        <v>277</v>
      </c>
      <c r="R52" s="47">
        <v>15</v>
      </c>
      <c r="S52" s="47">
        <v>292</v>
      </c>
      <c r="V52" s="44" t="s">
        <v>122</v>
      </c>
      <c r="W52" s="19">
        <f t="shared" si="9"/>
        <v>54</v>
      </c>
      <c r="X52" s="19">
        <f t="shared" si="10"/>
        <v>55</v>
      </c>
      <c r="Y52" s="19">
        <f t="shared" si="11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36</v>
      </c>
      <c r="H53" s="47">
        <v>0</v>
      </c>
      <c r="I53" s="47">
        <v>2</v>
      </c>
      <c r="J53" s="47">
        <v>38</v>
      </c>
      <c r="K53" s="47">
        <v>36</v>
      </c>
      <c r="L53" s="47">
        <v>0</v>
      </c>
      <c r="M53" s="47">
        <v>36</v>
      </c>
      <c r="N53" s="47">
        <v>34</v>
      </c>
      <c r="O53" s="47">
        <v>2</v>
      </c>
      <c r="P53" s="47">
        <v>36</v>
      </c>
      <c r="Q53" s="47">
        <v>70</v>
      </c>
      <c r="R53" s="47">
        <v>2</v>
      </c>
      <c r="S53" s="47">
        <v>72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32</v>
      </c>
      <c r="H54" s="47">
        <v>3</v>
      </c>
      <c r="I54" s="47">
        <v>0</v>
      </c>
      <c r="J54" s="47">
        <v>35</v>
      </c>
      <c r="K54" s="47">
        <v>25</v>
      </c>
      <c r="L54" s="47">
        <v>3</v>
      </c>
      <c r="M54" s="47">
        <v>28</v>
      </c>
      <c r="N54" s="47">
        <v>35</v>
      </c>
      <c r="O54" s="47">
        <v>0</v>
      </c>
      <c r="P54" s="47">
        <v>35</v>
      </c>
      <c r="Q54" s="47">
        <v>60</v>
      </c>
      <c r="R54" s="47">
        <v>3</v>
      </c>
      <c r="S54" s="47">
        <v>63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104</v>
      </c>
      <c r="H55" s="47">
        <v>16</v>
      </c>
      <c r="I55" s="47">
        <v>0</v>
      </c>
      <c r="J55" s="47">
        <v>120</v>
      </c>
      <c r="K55" s="47">
        <v>102</v>
      </c>
      <c r="L55" s="47">
        <v>4</v>
      </c>
      <c r="M55" s="47">
        <v>106</v>
      </c>
      <c r="N55" s="47">
        <v>114</v>
      </c>
      <c r="O55" s="47">
        <v>12</v>
      </c>
      <c r="P55" s="47">
        <v>126</v>
      </c>
      <c r="Q55" s="47">
        <v>216</v>
      </c>
      <c r="R55" s="47">
        <v>16</v>
      </c>
      <c r="S55" s="47">
        <v>232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48</v>
      </c>
      <c r="H56" s="47">
        <v>0</v>
      </c>
      <c r="I56" s="47">
        <v>0</v>
      </c>
      <c r="J56" s="47">
        <v>48</v>
      </c>
      <c r="K56" s="47">
        <v>46</v>
      </c>
      <c r="L56" s="47">
        <v>0</v>
      </c>
      <c r="M56" s="47">
        <v>46</v>
      </c>
      <c r="N56" s="47">
        <v>47</v>
      </c>
      <c r="O56" s="47">
        <v>0</v>
      </c>
      <c r="P56" s="47">
        <v>47</v>
      </c>
      <c r="Q56" s="47">
        <v>93</v>
      </c>
      <c r="R56" s="47">
        <v>0</v>
      </c>
      <c r="S56" s="47">
        <v>93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141</v>
      </c>
      <c r="H57" s="47">
        <v>19</v>
      </c>
      <c r="I57" s="47">
        <v>0</v>
      </c>
      <c r="J57" s="47">
        <v>160</v>
      </c>
      <c r="K57" s="47">
        <v>123</v>
      </c>
      <c r="L57" s="47">
        <v>0</v>
      </c>
      <c r="M57" s="47">
        <v>123</v>
      </c>
      <c r="N57" s="47">
        <v>126</v>
      </c>
      <c r="O57" s="47">
        <v>20</v>
      </c>
      <c r="P57" s="47">
        <v>146</v>
      </c>
      <c r="Q57" s="47">
        <v>249</v>
      </c>
      <c r="R57" s="47">
        <v>20</v>
      </c>
      <c r="S57" s="47">
        <v>269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97</v>
      </c>
      <c r="H59" s="47">
        <v>0</v>
      </c>
      <c r="I59" s="47">
        <v>0</v>
      </c>
      <c r="J59" s="47">
        <v>97</v>
      </c>
      <c r="K59" s="47">
        <v>81</v>
      </c>
      <c r="L59" s="47">
        <v>0</v>
      </c>
      <c r="M59" s="47">
        <v>81</v>
      </c>
      <c r="N59" s="47">
        <v>90</v>
      </c>
      <c r="O59" s="47">
        <v>0</v>
      </c>
      <c r="P59" s="47">
        <v>90</v>
      </c>
      <c r="Q59" s="47">
        <v>171</v>
      </c>
      <c r="R59" s="47">
        <v>0</v>
      </c>
      <c r="S59" s="47">
        <v>171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12</v>
      </c>
      <c r="H60" s="47">
        <v>2</v>
      </c>
      <c r="I60" s="47">
        <v>0</v>
      </c>
      <c r="J60" s="47">
        <v>14</v>
      </c>
      <c r="K60" s="47">
        <v>10</v>
      </c>
      <c r="L60" s="47">
        <v>2</v>
      </c>
      <c r="M60" s="47">
        <v>12</v>
      </c>
      <c r="N60" s="47">
        <v>8</v>
      </c>
      <c r="O60" s="47">
        <v>0</v>
      </c>
      <c r="P60" s="47">
        <v>8</v>
      </c>
      <c r="Q60" s="47">
        <v>18</v>
      </c>
      <c r="R60" s="47">
        <v>2</v>
      </c>
      <c r="S60" s="47">
        <v>20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110</v>
      </c>
      <c r="H61" s="47">
        <v>1</v>
      </c>
      <c r="I61" s="47">
        <v>1</v>
      </c>
      <c r="J61" s="47">
        <v>112</v>
      </c>
      <c r="K61" s="47">
        <v>121</v>
      </c>
      <c r="L61" s="47">
        <v>2</v>
      </c>
      <c r="M61" s="47">
        <v>123</v>
      </c>
      <c r="N61" s="47">
        <v>140</v>
      </c>
      <c r="O61" s="47">
        <v>0</v>
      </c>
      <c r="P61" s="47">
        <v>140</v>
      </c>
      <c r="Q61" s="47">
        <v>261</v>
      </c>
      <c r="R61" s="47">
        <v>2</v>
      </c>
      <c r="S61" s="47">
        <v>263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56</v>
      </c>
      <c r="H62" s="47">
        <v>2</v>
      </c>
      <c r="I62" s="47">
        <v>1</v>
      </c>
      <c r="J62" s="47">
        <v>59</v>
      </c>
      <c r="K62" s="47">
        <v>56</v>
      </c>
      <c r="L62" s="47">
        <v>1</v>
      </c>
      <c r="M62" s="47">
        <v>57</v>
      </c>
      <c r="N62" s="47">
        <v>62</v>
      </c>
      <c r="O62" s="47">
        <v>2</v>
      </c>
      <c r="P62" s="47">
        <v>64</v>
      </c>
      <c r="Q62" s="47">
        <v>118</v>
      </c>
      <c r="R62" s="47">
        <v>3</v>
      </c>
      <c r="S62" s="47">
        <v>121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369</v>
      </c>
      <c r="H63" s="47">
        <v>3</v>
      </c>
      <c r="I63" s="47">
        <v>3</v>
      </c>
      <c r="J63" s="47">
        <v>375</v>
      </c>
      <c r="K63" s="47">
        <v>374</v>
      </c>
      <c r="L63" s="47">
        <v>6</v>
      </c>
      <c r="M63" s="47">
        <v>380</v>
      </c>
      <c r="N63" s="47">
        <v>370</v>
      </c>
      <c r="O63" s="47">
        <v>0</v>
      </c>
      <c r="P63" s="47">
        <v>370</v>
      </c>
      <c r="Q63" s="47">
        <v>744</v>
      </c>
      <c r="R63" s="47">
        <v>6</v>
      </c>
      <c r="S63" s="47">
        <v>750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19</v>
      </c>
      <c r="H64" s="47">
        <v>0</v>
      </c>
      <c r="I64" s="47">
        <v>0</v>
      </c>
      <c r="J64" s="47">
        <v>19</v>
      </c>
      <c r="K64" s="47">
        <v>13</v>
      </c>
      <c r="L64" s="47">
        <v>0</v>
      </c>
      <c r="M64" s="47">
        <v>13</v>
      </c>
      <c r="N64" s="47">
        <v>15</v>
      </c>
      <c r="O64" s="47">
        <v>0</v>
      </c>
      <c r="P64" s="47">
        <v>15</v>
      </c>
      <c r="Q64" s="47">
        <v>28</v>
      </c>
      <c r="R64" s="47">
        <v>0</v>
      </c>
      <c r="S64" s="47">
        <v>28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27</v>
      </c>
      <c r="O65" s="47">
        <v>0</v>
      </c>
      <c r="P65" s="47">
        <v>27</v>
      </c>
      <c r="Q65" s="47">
        <v>60</v>
      </c>
      <c r="R65" s="47">
        <v>0</v>
      </c>
      <c r="S65" s="47">
        <v>60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15</v>
      </c>
      <c r="L66" s="47">
        <v>0</v>
      </c>
      <c r="M66" s="47">
        <v>15</v>
      </c>
      <c r="N66" s="47">
        <v>18</v>
      </c>
      <c r="O66" s="47">
        <v>0</v>
      </c>
      <c r="P66" s="47">
        <v>18</v>
      </c>
      <c r="Q66" s="47">
        <v>33</v>
      </c>
      <c r="R66" s="47">
        <v>0</v>
      </c>
      <c r="S66" s="47">
        <v>33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53</v>
      </c>
      <c r="H67" s="47">
        <v>0</v>
      </c>
      <c r="I67" s="47">
        <v>1</v>
      </c>
      <c r="J67" s="47">
        <v>54</v>
      </c>
      <c r="K67" s="47">
        <v>54</v>
      </c>
      <c r="L67" s="47">
        <v>1</v>
      </c>
      <c r="M67" s="47">
        <v>55</v>
      </c>
      <c r="N67" s="47">
        <v>58</v>
      </c>
      <c r="O67" s="47">
        <v>0</v>
      </c>
      <c r="P67" s="47">
        <v>58</v>
      </c>
      <c r="Q67" s="47">
        <v>112</v>
      </c>
      <c r="R67" s="47">
        <v>1</v>
      </c>
      <c r="S67" s="47">
        <v>113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225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130</v>
      </c>
      <c r="H2" s="1">
        <v>2</v>
      </c>
      <c r="I2" s="1">
        <v>0</v>
      </c>
      <c r="J2" s="1">
        <v>132</v>
      </c>
      <c r="K2" s="1">
        <v>141</v>
      </c>
      <c r="L2" s="1">
        <v>1</v>
      </c>
      <c r="M2" s="1">
        <v>142</v>
      </c>
      <c r="N2" s="1">
        <v>163</v>
      </c>
      <c r="O2" s="1">
        <v>2</v>
      </c>
      <c r="P2" s="1">
        <v>165</v>
      </c>
      <c r="Q2" s="1">
        <v>304</v>
      </c>
      <c r="R2" s="1">
        <v>3</v>
      </c>
      <c r="S2" s="1">
        <v>307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151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142</v>
      </c>
      <c r="Y4" s="19">
        <f t="shared" ref="Y4:Y21" si="2">VLOOKUP($A2,$A$2:$S$67,16,FALSE)</f>
        <v>165</v>
      </c>
      <c r="Z4" s="19">
        <f t="shared" ref="Z4:Z52" si="3">Y4+X4</f>
        <v>307</v>
      </c>
      <c r="AA4" s="16"/>
      <c r="AB4" s="63" t="s">
        <v>29</v>
      </c>
      <c r="AC4" s="51"/>
      <c r="AD4" s="4" t="s">
        <v>41</v>
      </c>
      <c r="AE4" s="19">
        <f>SUM(K2:K67)</f>
        <v>13524</v>
      </c>
      <c r="AF4" s="19">
        <f>SUM(N2:N67)</f>
        <v>14859</v>
      </c>
      <c r="AG4" s="20">
        <f>AE4+AF4</f>
        <v>28383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93</v>
      </c>
      <c r="AF5" s="19">
        <f>SUM(O2:O67)</f>
        <v>137</v>
      </c>
      <c r="AG5" s="20">
        <f>AE5+AF5</f>
        <v>230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32</v>
      </c>
      <c r="L6" s="1">
        <v>0</v>
      </c>
      <c r="M6" s="1">
        <v>32</v>
      </c>
      <c r="N6" s="1">
        <v>33</v>
      </c>
      <c r="O6" s="1">
        <v>0</v>
      </c>
      <c r="P6" s="1">
        <v>33</v>
      </c>
      <c r="Q6" s="1">
        <v>65</v>
      </c>
      <c r="R6" s="1">
        <v>0</v>
      </c>
      <c r="S6" s="1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12467</v>
      </c>
      <c r="AE6" s="21">
        <f>SUM(AE4:AE5)</f>
        <v>13617</v>
      </c>
      <c r="AF6" s="19">
        <f>SUM(AF4:AF5)</f>
        <v>14996</v>
      </c>
      <c r="AG6" s="22">
        <f>SUM(AG4:AG5)</f>
        <v>28613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64</v>
      </c>
      <c r="L7" s="1">
        <v>0</v>
      </c>
      <c r="M7" s="1">
        <v>64</v>
      </c>
      <c r="N7" s="1">
        <v>77</v>
      </c>
      <c r="O7" s="1">
        <v>0</v>
      </c>
      <c r="P7" s="1">
        <v>77</v>
      </c>
      <c r="Q7" s="1">
        <v>141</v>
      </c>
      <c r="R7" s="1">
        <v>0</v>
      </c>
      <c r="S7" s="1">
        <v>141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4" t="s">
        <v>35</v>
      </c>
      <c r="AC7" s="55"/>
      <c r="AD7" s="23">
        <f>AD8-AD10-AD11</f>
        <v>-9</v>
      </c>
      <c r="AE7" s="23">
        <f>AE8+AE9-AE10-AE11</f>
        <v>-22</v>
      </c>
      <c r="AF7" s="23">
        <f>AF8+AF9-AF10-AF11</f>
        <v>-9</v>
      </c>
      <c r="AG7" s="23">
        <f>AG8+AG9-AG10-AG11</f>
        <v>-31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32</v>
      </c>
      <c r="AE8" s="5">
        <v>21</v>
      </c>
      <c r="AF8" s="5">
        <v>28</v>
      </c>
      <c r="AG8" s="5">
        <f>SUM(AE8:AF8)</f>
        <v>49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45</v>
      </c>
      <c r="L9" s="1">
        <v>0</v>
      </c>
      <c r="M9" s="1">
        <v>45</v>
      </c>
      <c r="N9" s="1">
        <v>39</v>
      </c>
      <c r="O9" s="1">
        <v>1</v>
      </c>
      <c r="P9" s="1">
        <v>40</v>
      </c>
      <c r="Q9" s="1">
        <v>84</v>
      </c>
      <c r="R9" s="1">
        <v>1</v>
      </c>
      <c r="S9" s="1">
        <v>85</v>
      </c>
      <c r="V9" s="44" t="s">
        <v>34</v>
      </c>
      <c r="W9" s="19">
        <f t="shared" si="0"/>
        <v>65</v>
      </c>
      <c r="X9" s="19">
        <f t="shared" si="1"/>
        <v>64</v>
      </c>
      <c r="Y9" s="19">
        <f t="shared" si="2"/>
        <v>77</v>
      </c>
      <c r="Z9" s="19">
        <f t="shared" si="3"/>
        <v>141</v>
      </c>
      <c r="AA9" s="16"/>
      <c r="AB9" s="57"/>
      <c r="AC9" s="6" t="s">
        <v>40</v>
      </c>
      <c r="AD9" s="6" t="s">
        <v>226</v>
      </c>
      <c r="AE9" s="7">
        <v>2</v>
      </c>
      <c r="AF9" s="7">
        <v>3</v>
      </c>
      <c r="AG9" s="7">
        <f>SUM(AE9:AF9)</f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122</v>
      </c>
      <c r="L10" s="1">
        <v>0</v>
      </c>
      <c r="M10" s="1">
        <v>122</v>
      </c>
      <c r="N10" s="1">
        <v>130</v>
      </c>
      <c r="O10" s="1">
        <v>1</v>
      </c>
      <c r="P10" s="1">
        <v>131</v>
      </c>
      <c r="Q10" s="1">
        <v>252</v>
      </c>
      <c r="R10" s="1">
        <v>1</v>
      </c>
      <c r="S10" s="1">
        <v>253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19</v>
      </c>
      <c r="AE10" s="5">
        <v>23</v>
      </c>
      <c r="AF10" s="5">
        <v>21</v>
      </c>
      <c r="AG10" s="5">
        <f>SUM(AE10:AF10)</f>
        <v>44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101</v>
      </c>
      <c r="H11" s="1">
        <v>1</v>
      </c>
      <c r="I11" s="1">
        <v>0</v>
      </c>
      <c r="J11" s="1">
        <v>102</v>
      </c>
      <c r="K11" s="1">
        <v>87</v>
      </c>
      <c r="L11" s="1">
        <v>0</v>
      </c>
      <c r="M11" s="1">
        <v>87</v>
      </c>
      <c r="N11" s="1">
        <v>94</v>
      </c>
      <c r="O11" s="1">
        <v>1</v>
      </c>
      <c r="P11" s="1">
        <v>95</v>
      </c>
      <c r="Q11" s="1">
        <v>181</v>
      </c>
      <c r="R11" s="1">
        <v>1</v>
      </c>
      <c r="S11" s="1">
        <v>182</v>
      </c>
      <c r="V11" s="44" t="s">
        <v>39</v>
      </c>
      <c r="W11" s="19">
        <f t="shared" si="0"/>
        <v>48</v>
      </c>
      <c r="X11" s="19">
        <f t="shared" si="1"/>
        <v>45</v>
      </c>
      <c r="Y11" s="19">
        <f t="shared" si="2"/>
        <v>40</v>
      </c>
      <c r="Z11" s="19">
        <f t="shared" si="3"/>
        <v>85</v>
      </c>
      <c r="AA11" s="16"/>
      <c r="AB11" s="58"/>
      <c r="AC11" s="9" t="s">
        <v>45</v>
      </c>
      <c r="AD11" s="3">
        <v>22</v>
      </c>
      <c r="AE11" s="3">
        <v>22</v>
      </c>
      <c r="AF11" s="3">
        <v>19</v>
      </c>
      <c r="AG11" s="5">
        <f>SUM(AE11:AF11)</f>
        <v>41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120</v>
      </c>
      <c r="X12" s="19">
        <f t="shared" si="1"/>
        <v>122</v>
      </c>
      <c r="Y12" s="19">
        <f t="shared" si="2"/>
        <v>131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106</v>
      </c>
      <c r="H13" s="1">
        <v>1</v>
      </c>
      <c r="I13" s="1">
        <v>1</v>
      </c>
      <c r="J13" s="1">
        <v>108</v>
      </c>
      <c r="K13" s="1">
        <v>110</v>
      </c>
      <c r="L13" s="1">
        <v>2</v>
      </c>
      <c r="M13" s="1">
        <v>112</v>
      </c>
      <c r="N13" s="1">
        <v>117</v>
      </c>
      <c r="O13" s="1">
        <v>2</v>
      </c>
      <c r="P13" s="1">
        <v>119</v>
      </c>
      <c r="Q13" s="1">
        <v>227</v>
      </c>
      <c r="R13" s="1">
        <v>4</v>
      </c>
      <c r="S13" s="1">
        <v>231</v>
      </c>
      <c r="V13" s="44" t="s">
        <v>44</v>
      </c>
      <c r="W13" s="19">
        <f t="shared" si="0"/>
        <v>102</v>
      </c>
      <c r="X13" s="19">
        <f t="shared" si="1"/>
        <v>87</v>
      </c>
      <c r="Y13" s="19">
        <f t="shared" si="2"/>
        <v>95</v>
      </c>
      <c r="Z13" s="19">
        <f t="shared" si="3"/>
        <v>182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108</v>
      </c>
      <c r="X15" s="19">
        <f t="shared" si="1"/>
        <v>112</v>
      </c>
      <c r="Y15" s="19">
        <f t="shared" si="2"/>
        <v>119</v>
      </c>
      <c r="Z15" s="19">
        <f t="shared" si="3"/>
        <v>231</v>
      </c>
      <c r="AA15" s="28"/>
      <c r="AB15" s="52" t="s">
        <v>60</v>
      </c>
      <c r="AC15" s="53"/>
      <c r="AD15" s="31">
        <f>VLOOKUP($A22,$A$2:$S$67,10,FALSE)+AD16</f>
        <v>816</v>
      </c>
      <c r="AE15" s="31">
        <f>VLOOKUP($A22,$A$2:$S$67,13,FALSE)+AE16</f>
        <v>822</v>
      </c>
      <c r="AF15" s="31">
        <f>VLOOKUP($A22,$A$2:$S$67,16,FALSE)+AF16</f>
        <v>928</v>
      </c>
      <c r="AG15" s="31">
        <f t="shared" ref="AG15:AG23" si="4">AE15+AF15</f>
        <v>1750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31</v>
      </c>
      <c r="O16" s="1">
        <v>0</v>
      </c>
      <c r="P16" s="1">
        <v>31</v>
      </c>
      <c r="Q16" s="1">
        <v>56</v>
      </c>
      <c r="R16" s="1">
        <v>0</v>
      </c>
      <c r="S16" s="1">
        <v>56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664</v>
      </c>
      <c r="AE16" s="34">
        <f>VLOOKUP($A36,$A$2:$S$67,13,FALSE)</f>
        <v>674</v>
      </c>
      <c r="AF16" s="35">
        <f>VLOOKUP($A36,$A$2:$S$67,16,FALSE)</f>
        <v>772</v>
      </c>
      <c r="AG16" s="36">
        <f t="shared" si="4"/>
        <v>1446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33</v>
      </c>
      <c r="H17" s="1">
        <v>0</v>
      </c>
      <c r="I17" s="1">
        <v>0</v>
      </c>
      <c r="J17" s="1">
        <v>33</v>
      </c>
      <c r="K17" s="1">
        <v>36</v>
      </c>
      <c r="L17" s="1">
        <v>0</v>
      </c>
      <c r="M17" s="1">
        <v>36</v>
      </c>
      <c r="N17" s="1">
        <v>34</v>
      </c>
      <c r="O17" s="1">
        <v>0</v>
      </c>
      <c r="P17" s="1">
        <v>34</v>
      </c>
      <c r="Q17" s="1">
        <v>70</v>
      </c>
      <c r="R17" s="1">
        <v>0</v>
      </c>
      <c r="S17" s="1">
        <v>70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48" t="s">
        <v>63</v>
      </c>
      <c r="AC17" s="51"/>
      <c r="AD17" s="24">
        <f t="shared" ref="AD17:AD23" si="5">VLOOKUP($A23,$A$2:$S$67,10,FALSE)</f>
        <v>229</v>
      </c>
      <c r="AE17" s="24">
        <f t="shared" ref="AE17:AE23" si="6">VLOOKUP($A23,$A$2:$S$67,13,FALSE)</f>
        <v>184</v>
      </c>
      <c r="AF17" s="24">
        <f t="shared" ref="AF17:AF23" si="7">VLOOKUP($A23,$A$2:$S$67,16,FALSE)</f>
        <v>261</v>
      </c>
      <c r="AG17" s="19">
        <f t="shared" si="4"/>
        <v>445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284</v>
      </c>
      <c r="H18" s="1">
        <v>2</v>
      </c>
      <c r="I18" s="1">
        <v>0</v>
      </c>
      <c r="J18" s="1">
        <v>286</v>
      </c>
      <c r="K18" s="1">
        <v>275</v>
      </c>
      <c r="L18" s="1">
        <v>3</v>
      </c>
      <c r="M18" s="1">
        <v>278</v>
      </c>
      <c r="N18" s="1">
        <v>293</v>
      </c>
      <c r="O18" s="1">
        <v>1</v>
      </c>
      <c r="P18" s="1">
        <v>294</v>
      </c>
      <c r="Q18" s="1">
        <v>568</v>
      </c>
      <c r="R18" s="1">
        <v>4</v>
      </c>
      <c r="S18" s="1">
        <v>572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31</v>
      </c>
      <c r="Z18" s="19">
        <f t="shared" si="3"/>
        <v>56</v>
      </c>
      <c r="AA18" s="28"/>
      <c r="AB18" s="48" t="s">
        <v>53</v>
      </c>
      <c r="AC18" s="51"/>
      <c r="AD18" s="24">
        <f t="shared" si="5"/>
        <v>445</v>
      </c>
      <c r="AE18" s="24">
        <f t="shared" si="6"/>
        <v>424</v>
      </c>
      <c r="AF18" s="24">
        <f t="shared" si="7"/>
        <v>499</v>
      </c>
      <c r="AG18" s="19">
        <f t="shared" si="4"/>
        <v>923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152</v>
      </c>
      <c r="L19" s="1">
        <v>0</v>
      </c>
      <c r="M19" s="1">
        <v>152</v>
      </c>
      <c r="N19" s="1">
        <v>186</v>
      </c>
      <c r="O19" s="1">
        <v>0</v>
      </c>
      <c r="P19" s="1">
        <v>186</v>
      </c>
      <c r="Q19" s="1">
        <v>338</v>
      </c>
      <c r="R19" s="1">
        <v>0</v>
      </c>
      <c r="S19" s="1">
        <v>338</v>
      </c>
      <c r="V19" s="44" t="s">
        <v>51</v>
      </c>
      <c r="W19" s="19">
        <f t="shared" si="0"/>
        <v>33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5"/>
        <v>258</v>
      </c>
      <c r="AE19" s="24">
        <f t="shared" si="6"/>
        <v>126</v>
      </c>
      <c r="AF19" s="24">
        <f t="shared" si="7"/>
        <v>247</v>
      </c>
      <c r="AG19" s="19">
        <f t="shared" si="4"/>
        <v>373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79</v>
      </c>
      <c r="O20" s="1">
        <v>1</v>
      </c>
      <c r="P20" s="1">
        <v>80</v>
      </c>
      <c r="Q20" s="1">
        <v>153</v>
      </c>
      <c r="R20" s="1">
        <v>1</v>
      </c>
      <c r="S20" s="1">
        <v>154</v>
      </c>
      <c r="V20" s="44" t="s">
        <v>56</v>
      </c>
      <c r="W20" s="19">
        <f t="shared" si="0"/>
        <v>286</v>
      </c>
      <c r="X20" s="19">
        <f t="shared" si="1"/>
        <v>278</v>
      </c>
      <c r="Y20" s="19">
        <f t="shared" si="2"/>
        <v>294</v>
      </c>
      <c r="Z20" s="19">
        <f t="shared" si="3"/>
        <v>572</v>
      </c>
      <c r="AA20" s="28"/>
      <c r="AB20" s="48" t="s">
        <v>57</v>
      </c>
      <c r="AC20" s="51"/>
      <c r="AD20" s="24">
        <f t="shared" si="5"/>
        <v>493</v>
      </c>
      <c r="AE20" s="24">
        <f t="shared" si="6"/>
        <v>465</v>
      </c>
      <c r="AF20" s="24">
        <f t="shared" si="7"/>
        <v>542</v>
      </c>
      <c r="AG20" s="19">
        <f t="shared" si="4"/>
        <v>1007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152</v>
      </c>
      <c r="Y21" s="19">
        <f t="shared" si="2"/>
        <v>186</v>
      </c>
      <c r="Z21" s="19">
        <f t="shared" si="3"/>
        <v>338</v>
      </c>
      <c r="AA21" s="28"/>
      <c r="AB21" s="48" t="s">
        <v>59</v>
      </c>
      <c r="AC21" s="51"/>
      <c r="AD21" s="24">
        <f t="shared" si="5"/>
        <v>302</v>
      </c>
      <c r="AE21" s="24">
        <f t="shared" si="6"/>
        <v>258</v>
      </c>
      <c r="AF21" s="24">
        <f t="shared" si="7"/>
        <v>335</v>
      </c>
      <c r="AG21" s="19">
        <f t="shared" si="4"/>
        <v>593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9</v>
      </c>
      <c r="I22" s="1">
        <v>3</v>
      </c>
      <c r="J22" s="1">
        <v>152</v>
      </c>
      <c r="K22" s="1">
        <v>141</v>
      </c>
      <c r="L22" s="1">
        <v>7</v>
      </c>
      <c r="M22" s="1">
        <v>148</v>
      </c>
      <c r="N22" s="1">
        <v>149</v>
      </c>
      <c r="O22" s="1">
        <v>7</v>
      </c>
      <c r="P22" s="1">
        <v>156</v>
      </c>
      <c r="Q22" s="1">
        <v>290</v>
      </c>
      <c r="R22" s="1">
        <v>14</v>
      </c>
      <c r="S22" s="1">
        <v>304</v>
      </c>
      <c r="V22" s="44" t="s">
        <v>61</v>
      </c>
      <c r="W22" s="19">
        <f>AD15+AD17+AD18</f>
        <v>1490</v>
      </c>
      <c r="X22" s="19">
        <f>AE15+AE17+AE18</f>
        <v>1430</v>
      </c>
      <c r="Y22" s="19">
        <f>AF15+AF17+AF18</f>
        <v>1688</v>
      </c>
      <c r="Z22" s="19">
        <f t="shared" si="3"/>
        <v>3118</v>
      </c>
      <c r="AA22" s="28"/>
      <c r="AB22" s="48" t="s">
        <v>62</v>
      </c>
      <c r="AC22" s="51"/>
      <c r="AD22" s="24">
        <f t="shared" si="5"/>
        <v>302</v>
      </c>
      <c r="AE22" s="24">
        <f t="shared" si="6"/>
        <v>290</v>
      </c>
      <c r="AF22" s="24">
        <f t="shared" si="7"/>
        <v>341</v>
      </c>
      <c r="AG22" s="19">
        <f t="shared" si="4"/>
        <v>631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229</v>
      </c>
      <c r="H23" s="1">
        <v>0</v>
      </c>
      <c r="I23" s="1">
        <v>0</v>
      </c>
      <c r="J23" s="1">
        <v>229</v>
      </c>
      <c r="K23" s="1">
        <v>184</v>
      </c>
      <c r="L23" s="1">
        <v>0</v>
      </c>
      <c r="M23" s="1">
        <v>184</v>
      </c>
      <c r="N23" s="1">
        <v>261</v>
      </c>
      <c r="O23" s="1">
        <v>0</v>
      </c>
      <c r="P23" s="1">
        <v>261</v>
      </c>
      <c r="Q23" s="1">
        <v>445</v>
      </c>
      <c r="R23" s="1">
        <v>0</v>
      </c>
      <c r="S23" s="1">
        <v>445</v>
      </c>
      <c r="V23" s="44" t="s">
        <v>180</v>
      </c>
      <c r="W23" s="19">
        <f>AD19+AD20+AD21+AD22+AD23</f>
        <v>1805</v>
      </c>
      <c r="X23" s="19">
        <f>AE19+AE20+AE21+AE22+AE23</f>
        <v>1567</v>
      </c>
      <c r="Y23" s="19">
        <f>AF19+AF20+AF21+AF22+AF23</f>
        <v>1958</v>
      </c>
      <c r="Z23" s="19">
        <f t="shared" si="3"/>
        <v>3525</v>
      </c>
      <c r="AA23" s="28"/>
      <c r="AB23" s="48" t="s">
        <v>65</v>
      </c>
      <c r="AC23" s="51"/>
      <c r="AD23" s="24">
        <f t="shared" si="5"/>
        <v>450</v>
      </c>
      <c r="AE23" s="24">
        <f t="shared" si="6"/>
        <v>428</v>
      </c>
      <c r="AF23" s="24">
        <f t="shared" si="7"/>
        <v>493</v>
      </c>
      <c r="AG23" s="19">
        <f t="shared" si="4"/>
        <v>921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441</v>
      </c>
      <c r="H24" s="1">
        <v>4</v>
      </c>
      <c r="I24" s="1">
        <v>0</v>
      </c>
      <c r="J24" s="1">
        <v>445</v>
      </c>
      <c r="K24" s="1">
        <v>420</v>
      </c>
      <c r="L24" s="1">
        <v>4</v>
      </c>
      <c r="M24" s="1">
        <v>424</v>
      </c>
      <c r="N24" s="1">
        <v>499</v>
      </c>
      <c r="O24" s="1">
        <v>0</v>
      </c>
      <c r="P24" s="1">
        <v>499</v>
      </c>
      <c r="Q24" s="1">
        <v>919</v>
      </c>
      <c r="R24" s="1">
        <v>4</v>
      </c>
      <c r="S24" s="1">
        <v>923</v>
      </c>
      <c r="V24" s="44" t="s">
        <v>66</v>
      </c>
      <c r="W24" s="19">
        <f>AD31+AD32</f>
        <v>1382</v>
      </c>
      <c r="X24" s="19">
        <f>AE31+AE32</f>
        <v>1616</v>
      </c>
      <c r="Y24" s="19">
        <f>AF31+AF32</f>
        <v>1744</v>
      </c>
      <c r="Z24" s="19">
        <f t="shared" si="3"/>
        <v>3360</v>
      </c>
      <c r="AA24" s="16"/>
      <c r="AB24" s="48" t="s">
        <v>128</v>
      </c>
      <c r="AC24" s="51"/>
      <c r="AD24" s="19">
        <f>AD15+SUM(AD17:AD23)</f>
        <v>3295</v>
      </c>
      <c r="AE24" s="19">
        <f>AE15+SUM(AE17:AE23)</f>
        <v>2997</v>
      </c>
      <c r="AF24" s="19">
        <f>AF15+SUM(AF17:AF23)</f>
        <v>3646</v>
      </c>
      <c r="AG24" s="19">
        <f>AG15+SUM(AG17:AG23)</f>
        <v>6643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256</v>
      </c>
      <c r="H25" s="1">
        <v>2</v>
      </c>
      <c r="I25" s="1">
        <v>0</v>
      </c>
      <c r="J25" s="1">
        <v>258</v>
      </c>
      <c r="K25" s="1">
        <v>126</v>
      </c>
      <c r="L25" s="1">
        <v>0</v>
      </c>
      <c r="M25" s="1">
        <v>126</v>
      </c>
      <c r="N25" s="1">
        <v>245</v>
      </c>
      <c r="O25" s="1">
        <v>2</v>
      </c>
      <c r="P25" s="1">
        <v>247</v>
      </c>
      <c r="Q25" s="1">
        <v>371</v>
      </c>
      <c r="R25" s="1">
        <v>2</v>
      </c>
      <c r="S25" s="1">
        <v>373</v>
      </c>
      <c r="V25" s="44" t="s">
        <v>135</v>
      </c>
      <c r="W25" s="19">
        <f>AD33+AD34</f>
        <v>507</v>
      </c>
      <c r="X25" s="19">
        <f>AE33+AE34</f>
        <v>471</v>
      </c>
      <c r="Y25" s="19">
        <f>AF33+AF34</f>
        <v>560</v>
      </c>
      <c r="Z25" s="19">
        <f t="shared" si="3"/>
        <v>1031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463</v>
      </c>
      <c r="L26" s="1">
        <v>2</v>
      </c>
      <c r="M26" s="1">
        <v>465</v>
      </c>
      <c r="N26" s="1">
        <v>541</v>
      </c>
      <c r="O26" s="1">
        <v>1</v>
      </c>
      <c r="P26" s="1">
        <v>542</v>
      </c>
      <c r="Q26" s="1">
        <v>1004</v>
      </c>
      <c r="R26" s="1">
        <v>3</v>
      </c>
      <c r="S26" s="1">
        <v>1007</v>
      </c>
      <c r="V26" s="44" t="s">
        <v>227</v>
      </c>
      <c r="W26" s="19">
        <f>AD35+AD36+AD37</f>
        <v>2252</v>
      </c>
      <c r="X26" s="19">
        <f>AE35+AE36+AE37</f>
        <v>2962</v>
      </c>
      <c r="Y26" s="19">
        <f>AF35+AF36+AF37</f>
        <v>3101</v>
      </c>
      <c r="Z26" s="19">
        <f t="shared" si="3"/>
        <v>6063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300</v>
      </c>
      <c r="H27" s="1">
        <v>0</v>
      </c>
      <c r="I27" s="1">
        <v>2</v>
      </c>
      <c r="J27" s="1">
        <v>302</v>
      </c>
      <c r="K27" s="1">
        <v>257</v>
      </c>
      <c r="L27" s="1">
        <v>1</v>
      </c>
      <c r="M27" s="1">
        <v>258</v>
      </c>
      <c r="N27" s="1">
        <v>334</v>
      </c>
      <c r="O27" s="1">
        <v>1</v>
      </c>
      <c r="P27" s="1">
        <v>335</v>
      </c>
      <c r="Q27" s="1">
        <v>591</v>
      </c>
      <c r="R27" s="1">
        <v>2</v>
      </c>
      <c r="S27" s="1">
        <v>593</v>
      </c>
      <c r="V27" s="44" t="s">
        <v>137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80</v>
      </c>
      <c r="Z27" s="19">
        <f t="shared" si="3"/>
        <v>154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300</v>
      </c>
      <c r="H28" s="1">
        <v>1</v>
      </c>
      <c r="I28" s="1">
        <v>1</v>
      </c>
      <c r="J28" s="1">
        <v>302</v>
      </c>
      <c r="K28" s="1">
        <v>289</v>
      </c>
      <c r="L28" s="1">
        <v>1</v>
      </c>
      <c r="M28" s="1">
        <v>290</v>
      </c>
      <c r="N28" s="1">
        <v>339</v>
      </c>
      <c r="O28" s="1">
        <v>2</v>
      </c>
      <c r="P28" s="1">
        <v>341</v>
      </c>
      <c r="Q28" s="1">
        <v>628</v>
      </c>
      <c r="R28" s="1">
        <v>3</v>
      </c>
      <c r="S28" s="1">
        <v>631</v>
      </c>
      <c r="V28" s="44" t="s">
        <v>228</v>
      </c>
      <c r="W28" s="19">
        <f>AD50</f>
        <v>1775</v>
      </c>
      <c r="X28" s="19">
        <f>AE50</f>
        <v>2493</v>
      </c>
      <c r="Y28" s="19">
        <f>AF50</f>
        <v>2615</v>
      </c>
      <c r="Z28" s="19">
        <f t="shared" si="3"/>
        <v>5108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447</v>
      </c>
      <c r="H29" s="1">
        <v>1</v>
      </c>
      <c r="I29" s="1">
        <v>2</v>
      </c>
      <c r="J29" s="1">
        <v>450</v>
      </c>
      <c r="K29" s="1">
        <v>426</v>
      </c>
      <c r="L29" s="1">
        <v>2</v>
      </c>
      <c r="M29" s="1">
        <v>428</v>
      </c>
      <c r="N29" s="1">
        <v>492</v>
      </c>
      <c r="O29" s="1">
        <v>1</v>
      </c>
      <c r="P29" s="1">
        <v>493</v>
      </c>
      <c r="Q29" s="1">
        <v>918</v>
      </c>
      <c r="R29" s="1">
        <v>3</v>
      </c>
      <c r="S29" s="1">
        <v>921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33</v>
      </c>
      <c r="Y29" s="19">
        <f t="shared" ref="Y29:Y52" si="10">VLOOKUP($A44,$A$2:$S$67,16,FALSE)</f>
        <v>35</v>
      </c>
      <c r="Z29" s="19">
        <f t="shared" si="3"/>
        <v>68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698</v>
      </c>
      <c r="H30" s="1">
        <v>0</v>
      </c>
      <c r="I30" s="1">
        <v>3</v>
      </c>
      <c r="J30" s="1">
        <v>701</v>
      </c>
      <c r="K30" s="1">
        <v>817</v>
      </c>
      <c r="L30" s="1">
        <v>1</v>
      </c>
      <c r="M30" s="1">
        <v>818</v>
      </c>
      <c r="N30" s="1">
        <v>889</v>
      </c>
      <c r="O30" s="1">
        <v>3</v>
      </c>
      <c r="P30" s="1">
        <v>892</v>
      </c>
      <c r="Q30" s="1">
        <v>1706</v>
      </c>
      <c r="R30" s="1">
        <v>4</v>
      </c>
      <c r="S30" s="1">
        <v>1710</v>
      </c>
      <c r="V30" s="44" t="s">
        <v>77</v>
      </c>
      <c r="W30" s="19">
        <f t="shared" si="8"/>
        <v>82</v>
      </c>
      <c r="X30" s="19">
        <f t="shared" si="9"/>
        <v>86</v>
      </c>
      <c r="Y30" s="19">
        <f t="shared" si="10"/>
        <v>84</v>
      </c>
      <c r="Z30" s="19">
        <f t="shared" si="3"/>
        <v>170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669</v>
      </c>
      <c r="H31" s="1">
        <v>7</v>
      </c>
      <c r="I31" s="1">
        <v>5</v>
      </c>
      <c r="J31" s="1">
        <v>681</v>
      </c>
      <c r="K31" s="1">
        <v>790</v>
      </c>
      <c r="L31" s="1">
        <v>8</v>
      </c>
      <c r="M31" s="1">
        <v>798</v>
      </c>
      <c r="N31" s="1">
        <v>846</v>
      </c>
      <c r="O31" s="1">
        <v>6</v>
      </c>
      <c r="P31" s="1">
        <v>852</v>
      </c>
      <c r="Q31" s="1">
        <v>1636</v>
      </c>
      <c r="R31" s="1">
        <v>14</v>
      </c>
      <c r="S31" s="1">
        <v>1650</v>
      </c>
      <c r="V31" s="44" t="s">
        <v>79</v>
      </c>
      <c r="W31" s="19">
        <f t="shared" si="8"/>
        <v>66</v>
      </c>
      <c r="X31" s="19">
        <f t="shared" si="9"/>
        <v>63</v>
      </c>
      <c r="Y31" s="19">
        <f t="shared" si="10"/>
        <v>65</v>
      </c>
      <c r="Z31" s="19">
        <f t="shared" si="3"/>
        <v>128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818</v>
      </c>
      <c r="AF31" s="24">
        <f>VLOOKUP($A30,$A$2:$S$67,16,FALSE)</f>
        <v>892</v>
      </c>
      <c r="AG31" s="19">
        <f t="shared" ref="AG31:AG37" si="11">AE31+AF31</f>
        <v>1710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691</v>
      </c>
      <c r="H32" s="1">
        <v>4</v>
      </c>
      <c r="I32" s="1">
        <v>4</v>
      </c>
      <c r="J32" s="1">
        <v>699</v>
      </c>
      <c r="K32" s="1">
        <v>863</v>
      </c>
      <c r="L32" s="1">
        <v>4</v>
      </c>
      <c r="M32" s="1">
        <v>867</v>
      </c>
      <c r="N32" s="1">
        <v>941</v>
      </c>
      <c r="O32" s="1">
        <v>7</v>
      </c>
      <c r="P32" s="1">
        <v>948</v>
      </c>
      <c r="Q32" s="1">
        <v>1804</v>
      </c>
      <c r="R32" s="1">
        <v>11</v>
      </c>
      <c r="S32" s="1">
        <v>1815</v>
      </c>
      <c r="V32" s="44" t="s">
        <v>82</v>
      </c>
      <c r="W32" s="19">
        <f t="shared" si="8"/>
        <v>45</v>
      </c>
      <c r="X32" s="19">
        <f t="shared" si="9"/>
        <v>45</v>
      </c>
      <c r="Y32" s="19">
        <f t="shared" si="10"/>
        <v>41</v>
      </c>
      <c r="Z32" s="19">
        <f t="shared" si="3"/>
        <v>86</v>
      </c>
      <c r="AA32" s="28"/>
      <c r="AB32" s="48" t="s">
        <v>83</v>
      </c>
      <c r="AC32" s="49"/>
      <c r="AD32" s="24">
        <f>VLOOKUP($A31,$A$2:$S$67,10,FALSE)</f>
        <v>681</v>
      </c>
      <c r="AE32" s="24">
        <f>VLOOKUP($A31,$A$2:$S$67,13,FALSE)</f>
        <v>798</v>
      </c>
      <c r="AF32" s="24">
        <f>VLOOKUP($A31,$A$2:$S$67,16,FALSE)</f>
        <v>852</v>
      </c>
      <c r="AG32" s="19">
        <f t="shared" si="11"/>
        <v>1650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961</v>
      </c>
      <c r="H33" s="1">
        <v>1</v>
      </c>
      <c r="I33" s="1">
        <v>6</v>
      </c>
      <c r="J33" s="1">
        <v>968</v>
      </c>
      <c r="K33" s="1">
        <v>1380</v>
      </c>
      <c r="L33" s="1">
        <v>5</v>
      </c>
      <c r="M33" s="1">
        <v>1385</v>
      </c>
      <c r="N33" s="1">
        <v>1425</v>
      </c>
      <c r="O33" s="1">
        <v>4</v>
      </c>
      <c r="P33" s="1">
        <v>1429</v>
      </c>
      <c r="Q33" s="1">
        <v>2805</v>
      </c>
      <c r="R33" s="1">
        <v>9</v>
      </c>
      <c r="S33" s="1">
        <v>2814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48" t="s">
        <v>86</v>
      </c>
      <c r="AC33" s="49"/>
      <c r="AD33" s="24">
        <f>VLOOKUP($A42,$A$2:$S$67,10,FALSE)</f>
        <v>262</v>
      </c>
      <c r="AE33" s="24">
        <f>VLOOKUP($A42,$A$2:$S$67,13,FALSE)</f>
        <v>226</v>
      </c>
      <c r="AF33" s="24">
        <f>VLOOKUP($A42,$A$2:$S$67,16,FALSE)</f>
        <v>296</v>
      </c>
      <c r="AG33" s="19">
        <f t="shared" si="11"/>
        <v>522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578</v>
      </c>
      <c r="H34" s="1">
        <v>2</v>
      </c>
      <c r="I34" s="1">
        <v>5</v>
      </c>
      <c r="J34" s="1">
        <v>585</v>
      </c>
      <c r="K34" s="1">
        <v>706</v>
      </c>
      <c r="L34" s="1">
        <v>4</v>
      </c>
      <c r="M34" s="1">
        <v>710</v>
      </c>
      <c r="N34" s="1">
        <v>721</v>
      </c>
      <c r="O34" s="1">
        <v>3</v>
      </c>
      <c r="P34" s="1">
        <v>724</v>
      </c>
      <c r="Q34" s="1">
        <v>1427</v>
      </c>
      <c r="R34" s="1">
        <v>7</v>
      </c>
      <c r="S34" s="1">
        <v>1434</v>
      </c>
      <c r="V34" s="44" t="s">
        <v>88</v>
      </c>
      <c r="W34" s="19">
        <f t="shared" si="8"/>
        <v>39</v>
      </c>
      <c r="X34" s="19">
        <f t="shared" si="9"/>
        <v>45</v>
      </c>
      <c r="Y34" s="19">
        <f t="shared" si="10"/>
        <v>43</v>
      </c>
      <c r="Z34" s="19">
        <f t="shared" si="3"/>
        <v>88</v>
      </c>
      <c r="AA34" s="28"/>
      <c r="AB34" s="48" t="s">
        <v>183</v>
      </c>
      <c r="AC34" s="49"/>
      <c r="AD34" s="24">
        <f>VLOOKUP($A43,$A$2:$S$67,10,FALSE)</f>
        <v>245</v>
      </c>
      <c r="AE34" s="24">
        <f>VLOOKUP($A43,$A$2:$S$67,13,FALSE)</f>
        <v>245</v>
      </c>
      <c r="AF34" s="24">
        <f>VLOOKUP($A43,$A$2:$S$67,16,FALSE)</f>
        <v>264</v>
      </c>
      <c r="AG34" s="19">
        <f t="shared" si="11"/>
        <v>509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21</v>
      </c>
      <c r="Y35" s="19">
        <f t="shared" si="10"/>
        <v>14</v>
      </c>
      <c r="Z35" s="19">
        <f t="shared" si="3"/>
        <v>35</v>
      </c>
      <c r="AA35" s="28"/>
      <c r="AB35" s="48" t="s">
        <v>229</v>
      </c>
      <c r="AC35" s="49"/>
      <c r="AD35" s="24">
        <f>VLOOKUP($A32,$A$2:$S$67,10,FALSE)</f>
        <v>699</v>
      </c>
      <c r="AE35" s="24">
        <f>VLOOKUP($A32,$A$2:$S$67,13,FALSE)</f>
        <v>867</v>
      </c>
      <c r="AF35" s="24">
        <f>VLOOKUP($A32,$A$2:$S$67,16,FALSE)</f>
        <v>948</v>
      </c>
      <c r="AG35" s="19">
        <f t="shared" si="11"/>
        <v>1815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658</v>
      </c>
      <c r="H36" s="1">
        <v>3</v>
      </c>
      <c r="I36" s="1">
        <v>3</v>
      </c>
      <c r="J36" s="1">
        <v>664</v>
      </c>
      <c r="K36" s="1">
        <v>670</v>
      </c>
      <c r="L36" s="1">
        <v>4</v>
      </c>
      <c r="M36" s="1">
        <v>674</v>
      </c>
      <c r="N36" s="1">
        <v>769</v>
      </c>
      <c r="O36" s="1">
        <v>3</v>
      </c>
      <c r="P36" s="1">
        <v>772</v>
      </c>
      <c r="Q36" s="1">
        <v>1439</v>
      </c>
      <c r="R36" s="1">
        <v>7</v>
      </c>
      <c r="S36" s="1">
        <v>1446</v>
      </c>
      <c r="V36" s="44" t="s">
        <v>94</v>
      </c>
      <c r="W36" s="19">
        <f t="shared" si="8"/>
        <v>114</v>
      </c>
      <c r="X36" s="19">
        <f t="shared" si="9"/>
        <v>104</v>
      </c>
      <c r="Y36" s="19">
        <f t="shared" si="10"/>
        <v>126</v>
      </c>
      <c r="Z36" s="19">
        <f t="shared" si="3"/>
        <v>230</v>
      </c>
      <c r="AA36" s="28"/>
      <c r="AB36" s="48" t="s">
        <v>84</v>
      </c>
      <c r="AC36" s="49"/>
      <c r="AD36" s="24">
        <f>VLOOKUP($A33,$A$2:$S$67,10,FALSE)</f>
        <v>968</v>
      </c>
      <c r="AE36" s="24">
        <f>VLOOKUP($A33,$A$2:$S$67,13,FALSE)</f>
        <v>1385</v>
      </c>
      <c r="AF36" s="24">
        <f>VLOOKUP($A33,$A$2:$S$67,16,FALSE)</f>
        <v>1429</v>
      </c>
      <c r="AG36" s="19">
        <f t="shared" si="11"/>
        <v>2814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455</v>
      </c>
      <c r="H37" s="1">
        <v>1</v>
      </c>
      <c r="I37" s="1">
        <v>1</v>
      </c>
      <c r="J37" s="1">
        <v>457</v>
      </c>
      <c r="K37" s="1">
        <v>505</v>
      </c>
      <c r="L37" s="1">
        <v>4</v>
      </c>
      <c r="M37" s="1">
        <v>509</v>
      </c>
      <c r="N37" s="1">
        <v>562</v>
      </c>
      <c r="O37" s="1">
        <v>4</v>
      </c>
      <c r="P37" s="1">
        <v>566</v>
      </c>
      <c r="Q37" s="1">
        <v>1067</v>
      </c>
      <c r="R37" s="1">
        <v>8</v>
      </c>
      <c r="S37" s="1">
        <v>1075</v>
      </c>
      <c r="V37" s="44" t="s">
        <v>96</v>
      </c>
      <c r="W37" s="19">
        <f t="shared" si="8"/>
        <v>159</v>
      </c>
      <c r="X37" s="19">
        <f t="shared" si="9"/>
        <v>136</v>
      </c>
      <c r="Y37" s="19">
        <f t="shared" si="10"/>
        <v>157</v>
      </c>
      <c r="Z37" s="19">
        <f t="shared" si="3"/>
        <v>293</v>
      </c>
      <c r="AA37" s="28"/>
      <c r="AB37" s="48" t="s">
        <v>87</v>
      </c>
      <c r="AC37" s="49"/>
      <c r="AD37" s="24">
        <f>VLOOKUP($A34,$A$2:$S$67,10,FALSE)</f>
        <v>585</v>
      </c>
      <c r="AE37" s="24">
        <f>VLOOKUP($A34,$A$2:$S$67,13,FALSE)</f>
        <v>710</v>
      </c>
      <c r="AF37" s="24">
        <f>VLOOKUP($A34,$A$2:$S$67,16,FALSE)</f>
        <v>724</v>
      </c>
      <c r="AG37" s="19">
        <f t="shared" si="11"/>
        <v>1434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565</v>
      </c>
      <c r="L38" s="1">
        <v>3</v>
      </c>
      <c r="M38" s="1">
        <v>568</v>
      </c>
      <c r="N38" s="1">
        <v>604</v>
      </c>
      <c r="O38" s="1">
        <v>5</v>
      </c>
      <c r="P38" s="1">
        <v>609</v>
      </c>
      <c r="Q38" s="1">
        <v>1169</v>
      </c>
      <c r="R38" s="1">
        <v>8</v>
      </c>
      <c r="S38" s="1">
        <v>1177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48" t="s">
        <v>67</v>
      </c>
      <c r="AC38" s="49"/>
      <c r="AD38" s="19">
        <f>SUM(AD31:AD37)</f>
        <v>4141</v>
      </c>
      <c r="AE38" s="19">
        <f>SUM(AE31:AE37)</f>
        <v>5049</v>
      </c>
      <c r="AF38" s="19">
        <f>SUM(AF31:AF37)</f>
        <v>5405</v>
      </c>
      <c r="AG38" s="19">
        <f>SUM(AG31:AG37)</f>
        <v>10454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316</v>
      </c>
      <c r="L39" s="1">
        <v>2</v>
      </c>
      <c r="M39" s="1">
        <v>318</v>
      </c>
      <c r="N39" s="1">
        <v>308</v>
      </c>
      <c r="O39" s="1">
        <v>6</v>
      </c>
      <c r="P39" s="1">
        <v>314</v>
      </c>
      <c r="Q39" s="1">
        <v>624</v>
      </c>
      <c r="R39" s="1">
        <v>8</v>
      </c>
      <c r="S39" s="1">
        <v>632</v>
      </c>
      <c r="V39" s="44" t="s">
        <v>100</v>
      </c>
      <c r="W39" s="19">
        <f t="shared" si="8"/>
        <v>38</v>
      </c>
      <c r="X39" s="19">
        <f t="shared" si="9"/>
        <v>32</v>
      </c>
      <c r="Y39" s="19">
        <f t="shared" si="10"/>
        <v>36</v>
      </c>
      <c r="Z39" s="19">
        <f t="shared" si="3"/>
        <v>68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587</v>
      </c>
      <c r="L40" s="1">
        <v>3</v>
      </c>
      <c r="M40" s="1">
        <v>590</v>
      </c>
      <c r="N40" s="1">
        <v>590</v>
      </c>
      <c r="O40" s="1">
        <v>5</v>
      </c>
      <c r="P40" s="1">
        <v>595</v>
      </c>
      <c r="Q40" s="1">
        <v>1177</v>
      </c>
      <c r="R40" s="1">
        <v>8</v>
      </c>
      <c r="S40" s="1">
        <v>1185</v>
      </c>
      <c r="V40" s="44" t="s">
        <v>102</v>
      </c>
      <c r="W40" s="19">
        <f t="shared" si="8"/>
        <v>120</v>
      </c>
      <c r="X40" s="19">
        <f t="shared" si="9"/>
        <v>104</v>
      </c>
      <c r="Y40" s="19">
        <f t="shared" si="10"/>
        <v>121</v>
      </c>
      <c r="Z40" s="19">
        <f t="shared" si="3"/>
        <v>225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322</v>
      </c>
      <c r="H41" s="1">
        <v>1</v>
      </c>
      <c r="I41" s="1">
        <v>6</v>
      </c>
      <c r="J41" s="1">
        <v>329</v>
      </c>
      <c r="K41" s="1">
        <v>505</v>
      </c>
      <c r="L41" s="1">
        <v>3</v>
      </c>
      <c r="M41" s="1">
        <v>508</v>
      </c>
      <c r="N41" s="1">
        <v>526</v>
      </c>
      <c r="O41" s="1">
        <v>5</v>
      </c>
      <c r="P41" s="1">
        <v>531</v>
      </c>
      <c r="Q41" s="1">
        <v>1031</v>
      </c>
      <c r="R41" s="1">
        <v>8</v>
      </c>
      <c r="S41" s="1">
        <v>1039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223</v>
      </c>
      <c r="L42" s="1">
        <v>3</v>
      </c>
      <c r="M42" s="1">
        <v>226</v>
      </c>
      <c r="N42" s="1">
        <v>290</v>
      </c>
      <c r="O42" s="1">
        <v>6</v>
      </c>
      <c r="P42" s="1">
        <v>296</v>
      </c>
      <c r="Q42" s="1">
        <v>513</v>
      </c>
      <c r="R42" s="1">
        <v>9</v>
      </c>
      <c r="S42" s="1">
        <v>522</v>
      </c>
      <c r="V42" s="44" t="s">
        <v>106</v>
      </c>
      <c r="W42" s="19">
        <f t="shared" si="8"/>
        <v>156</v>
      </c>
      <c r="X42" s="19">
        <f t="shared" si="9"/>
        <v>121</v>
      </c>
      <c r="Y42" s="19">
        <f t="shared" si="10"/>
        <v>142</v>
      </c>
      <c r="Z42" s="19">
        <f t="shared" si="3"/>
        <v>263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245</v>
      </c>
      <c r="H43" s="1">
        <v>0</v>
      </c>
      <c r="I43" s="1">
        <v>0</v>
      </c>
      <c r="J43" s="1">
        <v>245</v>
      </c>
      <c r="K43" s="1">
        <v>245</v>
      </c>
      <c r="L43" s="1">
        <v>0</v>
      </c>
      <c r="M43" s="1">
        <v>245</v>
      </c>
      <c r="N43" s="1">
        <v>264</v>
      </c>
      <c r="O43" s="1">
        <v>0</v>
      </c>
      <c r="P43" s="1">
        <v>264</v>
      </c>
      <c r="Q43" s="1">
        <v>509</v>
      </c>
      <c r="R43" s="1">
        <v>0</v>
      </c>
      <c r="S43" s="1">
        <v>509</v>
      </c>
      <c r="V43" s="44" t="s">
        <v>108</v>
      </c>
      <c r="W43" s="19">
        <f t="shared" si="8"/>
        <v>39</v>
      </c>
      <c r="X43" s="19">
        <f t="shared" si="9"/>
        <v>36</v>
      </c>
      <c r="Y43" s="19">
        <f t="shared" si="10"/>
        <v>42</v>
      </c>
      <c r="Z43" s="19">
        <f t="shared" si="3"/>
        <v>78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33</v>
      </c>
      <c r="L44" s="1">
        <v>0</v>
      </c>
      <c r="M44" s="1">
        <v>33</v>
      </c>
      <c r="N44" s="1">
        <v>35</v>
      </c>
      <c r="O44" s="1">
        <v>0</v>
      </c>
      <c r="P44" s="1">
        <v>35</v>
      </c>
      <c r="Q44" s="1">
        <v>68</v>
      </c>
      <c r="R44" s="1">
        <v>0</v>
      </c>
      <c r="S44" s="1">
        <v>68</v>
      </c>
      <c r="V44" s="44" t="s">
        <v>110</v>
      </c>
      <c r="W44" s="19">
        <f t="shared" si="8"/>
        <v>96</v>
      </c>
      <c r="X44" s="19">
        <f t="shared" si="9"/>
        <v>78</v>
      </c>
      <c r="Y44" s="19">
        <f t="shared" si="10"/>
        <v>88</v>
      </c>
      <c r="Z44" s="19">
        <f t="shared" si="3"/>
        <v>166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86</v>
      </c>
      <c r="L45" s="1">
        <v>0</v>
      </c>
      <c r="M45" s="1">
        <v>86</v>
      </c>
      <c r="N45" s="1">
        <v>84</v>
      </c>
      <c r="O45" s="1">
        <v>0</v>
      </c>
      <c r="P45" s="1">
        <v>84</v>
      </c>
      <c r="Q45" s="1">
        <v>170</v>
      </c>
      <c r="R45" s="1">
        <v>0</v>
      </c>
      <c r="S45" s="1">
        <v>170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8" t="s">
        <v>158</v>
      </c>
      <c r="AC45" s="49"/>
      <c r="AD45" s="24">
        <f>VLOOKUP($A37,$A$2:$S$67,10,FALSE)</f>
        <v>457</v>
      </c>
      <c r="AE45" s="24">
        <f>VLOOKUP($A37,$A$2:$S$67,13,FALSE)</f>
        <v>509</v>
      </c>
      <c r="AF45" s="24">
        <f>VLOOKUP($A37,$A$2:$S$67,16,FALSE)</f>
        <v>566</v>
      </c>
      <c r="AG45" s="19">
        <f>AE45+AF45</f>
        <v>1075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63</v>
      </c>
      <c r="L46" s="1">
        <v>0</v>
      </c>
      <c r="M46" s="1">
        <v>63</v>
      </c>
      <c r="N46" s="1">
        <v>65</v>
      </c>
      <c r="O46" s="1">
        <v>0</v>
      </c>
      <c r="P46" s="1">
        <v>65</v>
      </c>
      <c r="Q46" s="1">
        <v>128</v>
      </c>
      <c r="R46" s="1">
        <v>0</v>
      </c>
      <c r="S46" s="1">
        <v>128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48" t="s">
        <v>230</v>
      </c>
      <c r="AC46" s="49"/>
      <c r="AD46" s="24">
        <f>VLOOKUP($A38,$A$2:$S$67,10,FALSE)</f>
        <v>424</v>
      </c>
      <c r="AE46" s="24">
        <f>VLOOKUP($A38,$A$2:$S$67,13,FALSE)</f>
        <v>568</v>
      </c>
      <c r="AF46" s="24">
        <f>VLOOKUP($A38,$A$2:$S$67,16,FALSE)</f>
        <v>609</v>
      </c>
      <c r="AG46" s="19">
        <f>AE46+AF46</f>
        <v>1177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45</v>
      </c>
      <c r="L47" s="1">
        <v>0</v>
      </c>
      <c r="M47" s="1">
        <v>45</v>
      </c>
      <c r="N47" s="1">
        <v>41</v>
      </c>
      <c r="O47" s="1">
        <v>0</v>
      </c>
      <c r="P47" s="1">
        <v>41</v>
      </c>
      <c r="Q47" s="1">
        <v>86</v>
      </c>
      <c r="R47" s="1">
        <v>0</v>
      </c>
      <c r="S47" s="1">
        <v>86</v>
      </c>
      <c r="V47" s="44" t="s">
        <v>231</v>
      </c>
      <c r="W47" s="19">
        <f t="shared" si="8"/>
        <v>63</v>
      </c>
      <c r="X47" s="19">
        <f t="shared" si="9"/>
        <v>58</v>
      </c>
      <c r="Y47" s="19">
        <f t="shared" si="10"/>
        <v>68</v>
      </c>
      <c r="Z47" s="19">
        <f t="shared" si="3"/>
        <v>126</v>
      </c>
      <c r="AA47" s="28"/>
      <c r="AB47" s="48" t="s">
        <v>232</v>
      </c>
      <c r="AC47" s="49"/>
      <c r="AD47" s="24">
        <f>VLOOKUP($A39,$A$2:$S$67,10,FALSE)</f>
        <v>196</v>
      </c>
      <c r="AE47" s="24">
        <f>VLOOKUP($A39,$A$2:$S$67,13,FALSE)</f>
        <v>318</v>
      </c>
      <c r="AF47" s="24">
        <f>VLOOKUP($A39,$A$2:$S$67,16,FALSE)</f>
        <v>314</v>
      </c>
      <c r="AG47" s="19">
        <f>AE47+AF47</f>
        <v>632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371</v>
      </c>
      <c r="X48" s="19">
        <f t="shared" si="9"/>
        <v>373</v>
      </c>
      <c r="Y48" s="19">
        <f t="shared" si="10"/>
        <v>360</v>
      </c>
      <c r="Z48" s="19">
        <f t="shared" si="3"/>
        <v>733</v>
      </c>
      <c r="AA48" s="28"/>
      <c r="AB48" s="48" t="s">
        <v>118</v>
      </c>
      <c r="AC48" s="49"/>
      <c r="AD48" s="24">
        <f>VLOOKUP($A40,$A$2:$S$67,10,FALSE)</f>
        <v>369</v>
      </c>
      <c r="AE48" s="24">
        <f>VLOOKUP($A40,$A$2:$S$67,13,FALSE)</f>
        <v>590</v>
      </c>
      <c r="AF48" s="24">
        <f>VLOOKUP($A40,$A$2:$S$67,16,FALSE)</f>
        <v>595</v>
      </c>
      <c r="AG48" s="19">
        <f>AE48+AF48</f>
        <v>1185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39</v>
      </c>
      <c r="H49" s="1">
        <v>0</v>
      </c>
      <c r="I49" s="1">
        <v>0</v>
      </c>
      <c r="J49" s="1">
        <v>39</v>
      </c>
      <c r="K49" s="1">
        <v>45</v>
      </c>
      <c r="L49" s="1">
        <v>0</v>
      </c>
      <c r="M49" s="1">
        <v>45</v>
      </c>
      <c r="N49" s="1">
        <v>43</v>
      </c>
      <c r="O49" s="1">
        <v>0</v>
      </c>
      <c r="P49" s="1">
        <v>43</v>
      </c>
      <c r="Q49" s="1">
        <v>88</v>
      </c>
      <c r="R49" s="1">
        <v>0</v>
      </c>
      <c r="S49" s="1">
        <v>88</v>
      </c>
      <c r="V49" s="44" t="s">
        <v>119</v>
      </c>
      <c r="W49" s="19">
        <f t="shared" si="8"/>
        <v>21</v>
      </c>
      <c r="X49" s="19">
        <f t="shared" si="9"/>
        <v>13</v>
      </c>
      <c r="Y49" s="19">
        <f t="shared" si="10"/>
        <v>18</v>
      </c>
      <c r="Z49" s="19">
        <f t="shared" si="3"/>
        <v>31</v>
      </c>
      <c r="AA49" s="16"/>
      <c r="AB49" s="48" t="s">
        <v>103</v>
      </c>
      <c r="AC49" s="49"/>
      <c r="AD49" s="24">
        <f>VLOOKUP($A41,$A$2:$S$67,10,FALSE)</f>
        <v>329</v>
      </c>
      <c r="AE49" s="24">
        <f>VLOOKUP($A41,$A$2:$S$67,13,FALSE)</f>
        <v>508</v>
      </c>
      <c r="AF49" s="24">
        <f>VLOOKUP($A41,$A$2:$S$67,16,FALSE)</f>
        <v>531</v>
      </c>
      <c r="AG49" s="19">
        <f>AE49+AF49</f>
        <v>1039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21</v>
      </c>
      <c r="L50" s="1">
        <v>0</v>
      </c>
      <c r="M50" s="1">
        <v>21</v>
      </c>
      <c r="N50" s="1">
        <v>14</v>
      </c>
      <c r="O50" s="1">
        <v>0</v>
      </c>
      <c r="P50" s="1">
        <v>14</v>
      </c>
      <c r="Q50" s="1">
        <v>35</v>
      </c>
      <c r="R50" s="1">
        <v>0</v>
      </c>
      <c r="S50" s="1">
        <v>35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48" t="s">
        <v>67</v>
      </c>
      <c r="AC50" s="49"/>
      <c r="AD50" s="19">
        <f>SUM(AD45:AD49)</f>
        <v>1775</v>
      </c>
      <c r="AE50" s="19">
        <f>SUM(AE45:AE49)</f>
        <v>2493</v>
      </c>
      <c r="AF50" s="19">
        <f>SUM(AF45:AF49)</f>
        <v>2615</v>
      </c>
      <c r="AG50" s="19">
        <f>SUM(AG45:AG49)</f>
        <v>5108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109</v>
      </c>
      <c r="H51" s="1">
        <v>5</v>
      </c>
      <c r="I51" s="1">
        <v>0</v>
      </c>
      <c r="J51" s="1">
        <v>114</v>
      </c>
      <c r="K51" s="1">
        <v>101</v>
      </c>
      <c r="L51" s="1">
        <v>3</v>
      </c>
      <c r="M51" s="1">
        <v>104</v>
      </c>
      <c r="N51" s="1">
        <v>124</v>
      </c>
      <c r="O51" s="1">
        <v>2</v>
      </c>
      <c r="P51" s="1">
        <v>126</v>
      </c>
      <c r="Q51" s="1">
        <v>225</v>
      </c>
      <c r="R51" s="1">
        <v>5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140</v>
      </c>
      <c r="H52" s="1">
        <v>18</v>
      </c>
      <c r="I52" s="1">
        <v>1</v>
      </c>
      <c r="J52" s="1">
        <v>159</v>
      </c>
      <c r="K52" s="1">
        <v>134</v>
      </c>
      <c r="L52" s="1">
        <v>2</v>
      </c>
      <c r="M52" s="1">
        <v>136</v>
      </c>
      <c r="N52" s="1">
        <v>140</v>
      </c>
      <c r="O52" s="1">
        <v>17</v>
      </c>
      <c r="P52" s="1">
        <v>157</v>
      </c>
      <c r="Q52" s="1">
        <v>274</v>
      </c>
      <c r="R52" s="1">
        <v>19</v>
      </c>
      <c r="S52" s="1">
        <v>293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5</v>
      </c>
      <c r="I54" s="1">
        <v>0</v>
      </c>
      <c r="J54" s="1">
        <v>38</v>
      </c>
      <c r="K54" s="1">
        <v>27</v>
      </c>
      <c r="L54" s="1">
        <v>5</v>
      </c>
      <c r="M54" s="1">
        <v>32</v>
      </c>
      <c r="N54" s="1">
        <v>36</v>
      </c>
      <c r="O54" s="1">
        <v>0</v>
      </c>
      <c r="P54" s="1">
        <v>36</v>
      </c>
      <c r="Q54" s="1">
        <v>63</v>
      </c>
      <c r="R54" s="1">
        <v>5</v>
      </c>
      <c r="S54" s="1">
        <v>68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18</v>
      </c>
      <c r="I55" s="1">
        <v>0</v>
      </c>
      <c r="J55" s="1">
        <v>120</v>
      </c>
      <c r="K55" s="1">
        <v>98</v>
      </c>
      <c r="L55" s="1">
        <v>6</v>
      </c>
      <c r="M55" s="1">
        <v>104</v>
      </c>
      <c r="N55" s="1">
        <v>106</v>
      </c>
      <c r="O55" s="1">
        <v>15</v>
      </c>
      <c r="P55" s="1">
        <v>121</v>
      </c>
      <c r="Q55" s="1">
        <v>204</v>
      </c>
      <c r="R55" s="1">
        <v>21</v>
      </c>
      <c r="S55" s="1">
        <v>225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141</v>
      </c>
      <c r="H57" s="1">
        <v>15</v>
      </c>
      <c r="I57" s="1">
        <v>0</v>
      </c>
      <c r="J57" s="1">
        <v>156</v>
      </c>
      <c r="K57" s="1">
        <v>121</v>
      </c>
      <c r="L57" s="1">
        <v>0</v>
      </c>
      <c r="M57" s="1">
        <v>121</v>
      </c>
      <c r="N57" s="1">
        <v>126</v>
      </c>
      <c r="O57" s="1">
        <v>16</v>
      </c>
      <c r="P57" s="1">
        <v>142</v>
      </c>
      <c r="Q57" s="1">
        <v>247</v>
      </c>
      <c r="R57" s="1">
        <v>16</v>
      </c>
      <c r="S57" s="1">
        <v>263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39</v>
      </c>
      <c r="H58" s="1">
        <v>0</v>
      </c>
      <c r="I58" s="1">
        <v>0</v>
      </c>
      <c r="J58" s="1">
        <v>39</v>
      </c>
      <c r="K58" s="1">
        <v>36</v>
      </c>
      <c r="L58" s="1">
        <v>0</v>
      </c>
      <c r="M58" s="1">
        <v>36</v>
      </c>
      <c r="N58" s="1">
        <v>42</v>
      </c>
      <c r="O58" s="1">
        <v>0</v>
      </c>
      <c r="P58" s="1">
        <v>42</v>
      </c>
      <c r="Q58" s="1">
        <v>78</v>
      </c>
      <c r="R58" s="1">
        <v>0</v>
      </c>
      <c r="S58" s="1">
        <v>78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96</v>
      </c>
      <c r="H59" s="1">
        <v>0</v>
      </c>
      <c r="I59" s="1">
        <v>0</v>
      </c>
      <c r="J59" s="1">
        <v>96</v>
      </c>
      <c r="K59" s="1">
        <v>78</v>
      </c>
      <c r="L59" s="1">
        <v>0</v>
      </c>
      <c r="M59" s="1">
        <v>78</v>
      </c>
      <c r="N59" s="1">
        <v>88</v>
      </c>
      <c r="O59" s="1">
        <v>0</v>
      </c>
      <c r="P59" s="1">
        <v>88</v>
      </c>
      <c r="Q59" s="1">
        <v>166</v>
      </c>
      <c r="R59" s="1">
        <v>0</v>
      </c>
      <c r="S59" s="1">
        <v>166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57</v>
      </c>
      <c r="L62" s="1">
        <v>1</v>
      </c>
      <c r="M62" s="1">
        <v>58</v>
      </c>
      <c r="N62" s="1">
        <v>65</v>
      </c>
      <c r="O62" s="1">
        <v>3</v>
      </c>
      <c r="P62" s="1">
        <v>68</v>
      </c>
      <c r="Q62" s="1">
        <v>122</v>
      </c>
      <c r="R62" s="1">
        <v>4</v>
      </c>
      <c r="S62" s="1">
        <v>126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366</v>
      </c>
      <c r="H63" s="1">
        <v>2</v>
      </c>
      <c r="I63" s="1">
        <v>3</v>
      </c>
      <c r="J63" s="1">
        <v>371</v>
      </c>
      <c r="K63" s="1">
        <v>368</v>
      </c>
      <c r="L63" s="1">
        <v>5</v>
      </c>
      <c r="M63" s="1">
        <v>373</v>
      </c>
      <c r="N63" s="1">
        <v>360</v>
      </c>
      <c r="O63" s="1">
        <v>0</v>
      </c>
      <c r="P63" s="1">
        <v>360</v>
      </c>
      <c r="Q63" s="1">
        <v>728</v>
      </c>
      <c r="R63" s="1">
        <v>5</v>
      </c>
      <c r="S63" s="1">
        <v>733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20</v>
      </c>
      <c r="H64" s="1">
        <v>0</v>
      </c>
      <c r="I64" s="1">
        <v>1</v>
      </c>
      <c r="J64" s="1">
        <v>21</v>
      </c>
      <c r="K64" s="1">
        <v>13</v>
      </c>
      <c r="L64" s="1">
        <v>0</v>
      </c>
      <c r="M64" s="1">
        <v>13</v>
      </c>
      <c r="N64" s="1">
        <v>17</v>
      </c>
      <c r="O64" s="1">
        <v>1</v>
      </c>
      <c r="P64" s="1">
        <v>18</v>
      </c>
      <c r="Q64" s="1">
        <v>30</v>
      </c>
      <c r="R64" s="1">
        <v>1</v>
      </c>
      <c r="S64" s="1">
        <v>31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58</v>
      </c>
      <c r="O67" s="1">
        <v>0</v>
      </c>
      <c r="P67" s="1">
        <v>58</v>
      </c>
      <c r="Q67" s="1">
        <v>112</v>
      </c>
      <c r="R67" s="1">
        <v>1</v>
      </c>
      <c r="S67" s="1">
        <v>113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233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130</v>
      </c>
      <c r="H2" s="1">
        <v>2</v>
      </c>
      <c r="I2" s="1">
        <v>0</v>
      </c>
      <c r="J2" s="1">
        <v>132</v>
      </c>
      <c r="K2" s="1">
        <v>141</v>
      </c>
      <c r="L2" s="1">
        <v>1</v>
      </c>
      <c r="M2" s="1">
        <v>142</v>
      </c>
      <c r="N2" s="1">
        <v>164</v>
      </c>
      <c r="O2" s="1">
        <v>2</v>
      </c>
      <c r="P2" s="1">
        <v>166</v>
      </c>
      <c r="Q2" s="1">
        <v>305</v>
      </c>
      <c r="R2" s="1">
        <v>3</v>
      </c>
      <c r="S2" s="1">
        <v>308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234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22</v>
      </c>
      <c r="L4" s="1">
        <v>0</v>
      </c>
      <c r="M4" s="1">
        <v>22</v>
      </c>
      <c r="N4" s="1">
        <v>21</v>
      </c>
      <c r="O4" s="1">
        <v>1</v>
      </c>
      <c r="P4" s="1">
        <v>22</v>
      </c>
      <c r="Q4" s="1">
        <v>43</v>
      </c>
      <c r="R4" s="1">
        <v>1</v>
      </c>
      <c r="S4" s="1">
        <v>44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142</v>
      </c>
      <c r="Y4" s="19">
        <f t="shared" ref="Y4:Y21" si="2">VLOOKUP($A2,$A$2:$S$67,16,FALSE)</f>
        <v>166</v>
      </c>
      <c r="Z4" s="19">
        <f t="shared" ref="Z4:Z52" si="3">Y4+X4</f>
        <v>308</v>
      </c>
      <c r="AA4" s="16"/>
      <c r="AB4" s="63" t="s">
        <v>29</v>
      </c>
      <c r="AC4" s="51"/>
      <c r="AD4" s="4" t="s">
        <v>188</v>
      </c>
      <c r="AE4" s="19">
        <f>SUM(K2:K67)</f>
        <v>13502</v>
      </c>
      <c r="AF4" s="19">
        <f>SUM(N2:N67)</f>
        <v>14843</v>
      </c>
      <c r="AG4" s="20">
        <f>AE4+AF4</f>
        <v>28345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90</v>
      </c>
      <c r="AF5" s="19">
        <f>SUM(O2:O67)</f>
        <v>137</v>
      </c>
      <c r="AG5" s="20">
        <f>AE5+AF5</f>
        <v>227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38</v>
      </c>
      <c r="H6" s="1">
        <v>0</v>
      </c>
      <c r="I6" s="1">
        <v>0</v>
      </c>
      <c r="J6" s="1">
        <v>38</v>
      </c>
      <c r="K6" s="1">
        <v>33</v>
      </c>
      <c r="L6" s="1">
        <v>0</v>
      </c>
      <c r="M6" s="1">
        <v>33</v>
      </c>
      <c r="N6" s="1">
        <v>33</v>
      </c>
      <c r="O6" s="1">
        <v>0</v>
      </c>
      <c r="P6" s="1">
        <v>33</v>
      </c>
      <c r="Q6" s="1">
        <v>66</v>
      </c>
      <c r="R6" s="1">
        <v>0</v>
      </c>
      <c r="S6" s="1">
        <v>66</v>
      </c>
      <c r="V6" s="44" t="s">
        <v>28</v>
      </c>
      <c r="W6" s="19">
        <f t="shared" si="0"/>
        <v>23</v>
      </c>
      <c r="X6" s="19">
        <f t="shared" si="1"/>
        <v>22</v>
      </c>
      <c r="Y6" s="19">
        <f t="shared" si="2"/>
        <v>22</v>
      </c>
      <c r="Z6" s="19">
        <f t="shared" si="3"/>
        <v>44</v>
      </c>
      <c r="AA6" s="16"/>
      <c r="AB6" s="64" t="s">
        <v>33</v>
      </c>
      <c r="AC6" s="65"/>
      <c r="AD6" s="21">
        <f>SUM(J2:J67)</f>
        <v>12452</v>
      </c>
      <c r="AE6" s="21">
        <f>SUM(AE4:AE5)</f>
        <v>13592</v>
      </c>
      <c r="AF6" s="19">
        <f>SUM(AF4:AF5)</f>
        <v>14980</v>
      </c>
      <c r="AG6" s="22">
        <f>SUM(AG4:AG5)</f>
        <v>28572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64</v>
      </c>
      <c r="L7" s="1">
        <v>0</v>
      </c>
      <c r="M7" s="1">
        <v>64</v>
      </c>
      <c r="N7" s="1">
        <v>77</v>
      </c>
      <c r="O7" s="1">
        <v>0</v>
      </c>
      <c r="P7" s="1">
        <v>77</v>
      </c>
      <c r="Q7" s="1">
        <v>141</v>
      </c>
      <c r="R7" s="1">
        <v>0</v>
      </c>
      <c r="S7" s="1">
        <v>141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4" t="s">
        <v>35</v>
      </c>
      <c r="AC7" s="55"/>
      <c r="AD7" s="23">
        <f>AD8-AD10-AD11</f>
        <v>-15</v>
      </c>
      <c r="AE7" s="23">
        <f>AE8+AE9-AE10-AE11</f>
        <v>-25</v>
      </c>
      <c r="AF7" s="23">
        <f>AF8+AF9-AF10-AF11</f>
        <v>-16</v>
      </c>
      <c r="AG7" s="23">
        <f>AG8+AG9-AG10-AG11</f>
        <v>-41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38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18</v>
      </c>
      <c r="AE8" s="5">
        <v>15</v>
      </c>
      <c r="AF8" s="5">
        <v>18</v>
      </c>
      <c r="AG8" s="5">
        <f>SUM(AE8:AF8)</f>
        <v>33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45</v>
      </c>
      <c r="L9" s="1">
        <v>0</v>
      </c>
      <c r="M9" s="1">
        <v>45</v>
      </c>
      <c r="N9" s="1">
        <v>39</v>
      </c>
      <c r="O9" s="1">
        <v>1</v>
      </c>
      <c r="P9" s="1">
        <v>40</v>
      </c>
      <c r="Q9" s="1">
        <v>84</v>
      </c>
      <c r="R9" s="1">
        <v>1</v>
      </c>
      <c r="S9" s="1">
        <v>85</v>
      </c>
      <c r="V9" s="44" t="s">
        <v>34</v>
      </c>
      <c r="W9" s="19">
        <f t="shared" si="0"/>
        <v>65</v>
      </c>
      <c r="X9" s="19">
        <f t="shared" si="1"/>
        <v>64</v>
      </c>
      <c r="Y9" s="19">
        <f t="shared" si="2"/>
        <v>77</v>
      </c>
      <c r="Z9" s="19">
        <f t="shared" si="3"/>
        <v>141</v>
      </c>
      <c r="AA9" s="16"/>
      <c r="AB9" s="57"/>
      <c r="AC9" s="6" t="s">
        <v>40</v>
      </c>
      <c r="AD9" s="6" t="s">
        <v>203</v>
      </c>
      <c r="AE9" s="7">
        <v>3</v>
      </c>
      <c r="AF9" s="7">
        <v>3</v>
      </c>
      <c r="AG9" s="7">
        <f>SUM(AE9:AF9)</f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118</v>
      </c>
      <c r="H10" s="1">
        <v>0</v>
      </c>
      <c r="I10" s="1">
        <v>1</v>
      </c>
      <c r="J10" s="1">
        <v>119</v>
      </c>
      <c r="K10" s="1">
        <v>121</v>
      </c>
      <c r="L10" s="1">
        <v>0</v>
      </c>
      <c r="M10" s="1">
        <v>121</v>
      </c>
      <c r="N10" s="1">
        <v>129</v>
      </c>
      <c r="O10" s="1">
        <v>1</v>
      </c>
      <c r="P10" s="1">
        <v>130</v>
      </c>
      <c r="Q10" s="1">
        <v>250</v>
      </c>
      <c r="R10" s="1">
        <v>1</v>
      </c>
      <c r="S10" s="1">
        <v>251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20</v>
      </c>
      <c r="AE10" s="5">
        <v>35</v>
      </c>
      <c r="AF10" s="5">
        <v>24</v>
      </c>
      <c r="AG10" s="5">
        <f>SUM(AE10:AF10)</f>
        <v>59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100</v>
      </c>
      <c r="H11" s="1">
        <v>1</v>
      </c>
      <c r="I11" s="1">
        <v>0</v>
      </c>
      <c r="J11" s="1">
        <v>101</v>
      </c>
      <c r="K11" s="1">
        <v>87</v>
      </c>
      <c r="L11" s="1">
        <v>0</v>
      </c>
      <c r="M11" s="1">
        <v>87</v>
      </c>
      <c r="N11" s="1">
        <v>93</v>
      </c>
      <c r="O11" s="1">
        <v>1</v>
      </c>
      <c r="P11" s="1">
        <v>94</v>
      </c>
      <c r="Q11" s="1">
        <v>180</v>
      </c>
      <c r="R11" s="1">
        <v>1</v>
      </c>
      <c r="S11" s="1">
        <v>181</v>
      </c>
      <c r="V11" s="44" t="s">
        <v>39</v>
      </c>
      <c r="W11" s="19">
        <f t="shared" si="0"/>
        <v>48</v>
      </c>
      <c r="X11" s="19">
        <f t="shared" si="1"/>
        <v>45</v>
      </c>
      <c r="Y11" s="19">
        <f t="shared" si="2"/>
        <v>40</v>
      </c>
      <c r="Z11" s="19">
        <f t="shared" si="3"/>
        <v>85</v>
      </c>
      <c r="AA11" s="16"/>
      <c r="AB11" s="58"/>
      <c r="AC11" s="9" t="s">
        <v>45</v>
      </c>
      <c r="AD11" s="3">
        <v>13</v>
      </c>
      <c r="AE11" s="3">
        <v>8</v>
      </c>
      <c r="AF11" s="3">
        <v>13</v>
      </c>
      <c r="AG11" s="5">
        <f>SUM(AE11:AF11)</f>
        <v>21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119</v>
      </c>
      <c r="X12" s="19">
        <f t="shared" si="1"/>
        <v>121</v>
      </c>
      <c r="Y12" s="19">
        <f t="shared" si="2"/>
        <v>130</v>
      </c>
      <c r="Z12" s="19">
        <f t="shared" si="3"/>
        <v>251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106</v>
      </c>
      <c r="H13" s="1">
        <v>1</v>
      </c>
      <c r="I13" s="1">
        <v>1</v>
      </c>
      <c r="J13" s="1">
        <v>108</v>
      </c>
      <c r="K13" s="1">
        <v>110</v>
      </c>
      <c r="L13" s="1">
        <v>2</v>
      </c>
      <c r="M13" s="1">
        <v>112</v>
      </c>
      <c r="N13" s="1">
        <v>117</v>
      </c>
      <c r="O13" s="1">
        <v>2</v>
      </c>
      <c r="P13" s="1">
        <v>119</v>
      </c>
      <c r="Q13" s="1">
        <v>227</v>
      </c>
      <c r="R13" s="1">
        <v>4</v>
      </c>
      <c r="S13" s="1">
        <v>231</v>
      </c>
      <c r="V13" s="44" t="s">
        <v>44</v>
      </c>
      <c r="W13" s="19">
        <f t="shared" si="0"/>
        <v>101</v>
      </c>
      <c r="X13" s="19">
        <f t="shared" si="1"/>
        <v>87</v>
      </c>
      <c r="Y13" s="19">
        <f t="shared" si="2"/>
        <v>94</v>
      </c>
      <c r="Z13" s="19">
        <f t="shared" si="3"/>
        <v>181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108</v>
      </c>
      <c r="X15" s="19">
        <f t="shared" si="1"/>
        <v>112</v>
      </c>
      <c r="Y15" s="19">
        <f t="shared" si="2"/>
        <v>119</v>
      </c>
      <c r="Z15" s="19">
        <f t="shared" si="3"/>
        <v>231</v>
      </c>
      <c r="AA15" s="28"/>
      <c r="AB15" s="52" t="s">
        <v>60</v>
      </c>
      <c r="AC15" s="53"/>
      <c r="AD15" s="31">
        <f>VLOOKUP($A22,$A$2:$S$67,10,FALSE)+AD16</f>
        <v>815</v>
      </c>
      <c r="AE15" s="31">
        <f>VLOOKUP($A22,$A$2:$S$67,13,FALSE)+AE16</f>
        <v>821</v>
      </c>
      <c r="AF15" s="31">
        <f>VLOOKUP($A22,$A$2:$S$67,16,FALSE)+AF16</f>
        <v>928</v>
      </c>
      <c r="AG15" s="31">
        <f t="shared" ref="AG15:AG23" si="4">AE15+AF15</f>
        <v>1749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673</v>
      </c>
      <c r="AF16" s="35">
        <f>VLOOKUP($A36,$A$2:$S$67,16,FALSE)</f>
        <v>771</v>
      </c>
      <c r="AG16" s="36">
        <f t="shared" si="4"/>
        <v>1444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33</v>
      </c>
      <c r="H17" s="1">
        <v>0</v>
      </c>
      <c r="I17" s="1">
        <v>0</v>
      </c>
      <c r="J17" s="1">
        <v>33</v>
      </c>
      <c r="K17" s="1">
        <v>36</v>
      </c>
      <c r="L17" s="1">
        <v>0</v>
      </c>
      <c r="M17" s="1">
        <v>36</v>
      </c>
      <c r="N17" s="1">
        <v>34</v>
      </c>
      <c r="O17" s="1">
        <v>0</v>
      </c>
      <c r="P17" s="1">
        <v>34</v>
      </c>
      <c r="Q17" s="1">
        <v>70</v>
      </c>
      <c r="R17" s="1">
        <v>0</v>
      </c>
      <c r="S17" s="1">
        <v>70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48" t="s">
        <v>63</v>
      </c>
      <c r="AC17" s="51"/>
      <c r="AD17" s="24">
        <f t="shared" ref="AD17:AD23" si="5">VLOOKUP($A23,$A$2:$S$67,10,FALSE)</f>
        <v>229</v>
      </c>
      <c r="AE17" s="24">
        <f t="shared" ref="AE17:AE23" si="6">VLOOKUP($A23,$A$2:$S$67,13,FALSE)</f>
        <v>183</v>
      </c>
      <c r="AF17" s="24">
        <f t="shared" ref="AF17:AF23" si="7">VLOOKUP($A23,$A$2:$S$67,16,FALSE)</f>
        <v>261</v>
      </c>
      <c r="AG17" s="19">
        <f t="shared" si="4"/>
        <v>444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2</v>
      </c>
      <c r="I18" s="1">
        <v>0</v>
      </c>
      <c r="J18" s="1">
        <v>284</v>
      </c>
      <c r="K18" s="1">
        <v>273</v>
      </c>
      <c r="L18" s="1">
        <v>3</v>
      </c>
      <c r="M18" s="1">
        <v>276</v>
      </c>
      <c r="N18" s="1">
        <v>293</v>
      </c>
      <c r="O18" s="1">
        <v>1</v>
      </c>
      <c r="P18" s="1">
        <v>294</v>
      </c>
      <c r="Q18" s="1">
        <v>566</v>
      </c>
      <c r="R18" s="1">
        <v>4</v>
      </c>
      <c r="S18" s="1">
        <v>570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48" t="s">
        <v>53</v>
      </c>
      <c r="AC18" s="51"/>
      <c r="AD18" s="24">
        <f t="shared" si="5"/>
        <v>446</v>
      </c>
      <c r="AE18" s="24">
        <f t="shared" si="6"/>
        <v>427</v>
      </c>
      <c r="AF18" s="24">
        <f t="shared" si="7"/>
        <v>498</v>
      </c>
      <c r="AG18" s="19">
        <f t="shared" si="4"/>
        <v>925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152</v>
      </c>
      <c r="L19" s="1">
        <v>0</v>
      </c>
      <c r="M19" s="1">
        <v>152</v>
      </c>
      <c r="N19" s="1">
        <v>186</v>
      </c>
      <c r="O19" s="1">
        <v>0</v>
      </c>
      <c r="P19" s="1">
        <v>186</v>
      </c>
      <c r="Q19" s="1">
        <v>338</v>
      </c>
      <c r="R19" s="1">
        <v>0</v>
      </c>
      <c r="S19" s="1">
        <v>338</v>
      </c>
      <c r="V19" s="44" t="s">
        <v>51</v>
      </c>
      <c r="W19" s="19">
        <f t="shared" si="0"/>
        <v>33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5"/>
        <v>256</v>
      </c>
      <c r="AE19" s="24">
        <f t="shared" si="6"/>
        <v>125</v>
      </c>
      <c r="AF19" s="24">
        <f t="shared" si="7"/>
        <v>246</v>
      </c>
      <c r="AG19" s="19">
        <f t="shared" si="4"/>
        <v>371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79</v>
      </c>
      <c r="O20" s="1">
        <v>1</v>
      </c>
      <c r="P20" s="1">
        <v>80</v>
      </c>
      <c r="Q20" s="1">
        <v>153</v>
      </c>
      <c r="R20" s="1">
        <v>1</v>
      </c>
      <c r="S20" s="1">
        <v>154</v>
      </c>
      <c r="V20" s="44" t="s">
        <v>56</v>
      </c>
      <c r="W20" s="19">
        <f t="shared" si="0"/>
        <v>284</v>
      </c>
      <c r="X20" s="19">
        <f t="shared" si="1"/>
        <v>276</v>
      </c>
      <c r="Y20" s="19">
        <f t="shared" si="2"/>
        <v>294</v>
      </c>
      <c r="Z20" s="19">
        <f t="shared" si="3"/>
        <v>570</v>
      </c>
      <c r="AA20" s="28"/>
      <c r="AB20" s="48" t="s">
        <v>57</v>
      </c>
      <c r="AC20" s="51"/>
      <c r="AD20" s="24">
        <f t="shared" si="5"/>
        <v>492</v>
      </c>
      <c r="AE20" s="24">
        <f t="shared" si="6"/>
        <v>464</v>
      </c>
      <c r="AF20" s="24">
        <f t="shared" si="7"/>
        <v>540</v>
      </c>
      <c r="AG20" s="19">
        <f t="shared" si="4"/>
        <v>1004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152</v>
      </c>
      <c r="Y21" s="19">
        <f t="shared" si="2"/>
        <v>186</v>
      </c>
      <c r="Z21" s="19">
        <f t="shared" si="3"/>
        <v>338</v>
      </c>
      <c r="AA21" s="28"/>
      <c r="AB21" s="48" t="s">
        <v>59</v>
      </c>
      <c r="AC21" s="51"/>
      <c r="AD21" s="24">
        <f t="shared" si="5"/>
        <v>301</v>
      </c>
      <c r="AE21" s="24">
        <f t="shared" si="6"/>
        <v>257</v>
      </c>
      <c r="AF21" s="24">
        <f t="shared" si="7"/>
        <v>335</v>
      </c>
      <c r="AG21" s="19">
        <f t="shared" si="4"/>
        <v>592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9</v>
      </c>
      <c r="I22" s="1">
        <v>3</v>
      </c>
      <c r="J22" s="1">
        <v>152</v>
      </c>
      <c r="K22" s="1">
        <v>141</v>
      </c>
      <c r="L22" s="1">
        <v>7</v>
      </c>
      <c r="M22" s="1">
        <v>148</v>
      </c>
      <c r="N22" s="1">
        <v>150</v>
      </c>
      <c r="O22" s="1">
        <v>7</v>
      </c>
      <c r="P22" s="1">
        <v>157</v>
      </c>
      <c r="Q22" s="1">
        <v>291</v>
      </c>
      <c r="R22" s="1">
        <v>14</v>
      </c>
      <c r="S22" s="1">
        <v>305</v>
      </c>
      <c r="V22" s="44" t="s">
        <v>61</v>
      </c>
      <c r="W22" s="19">
        <f>AD15+AD17+AD18</f>
        <v>1490</v>
      </c>
      <c r="X22" s="19">
        <f>AE15+AE17+AE18</f>
        <v>1431</v>
      </c>
      <c r="Y22" s="19">
        <f>AF15+AF17+AF18</f>
        <v>1687</v>
      </c>
      <c r="Z22" s="19">
        <f t="shared" si="3"/>
        <v>3118</v>
      </c>
      <c r="AA22" s="28"/>
      <c r="AB22" s="48" t="s">
        <v>62</v>
      </c>
      <c r="AC22" s="51"/>
      <c r="AD22" s="24">
        <f t="shared" si="5"/>
        <v>302</v>
      </c>
      <c r="AE22" s="24">
        <f t="shared" si="6"/>
        <v>290</v>
      </c>
      <c r="AF22" s="24">
        <f t="shared" si="7"/>
        <v>340</v>
      </c>
      <c r="AG22" s="19">
        <f t="shared" si="4"/>
        <v>630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229</v>
      </c>
      <c r="H23" s="1">
        <v>0</v>
      </c>
      <c r="I23" s="1">
        <v>0</v>
      </c>
      <c r="J23" s="1">
        <v>229</v>
      </c>
      <c r="K23" s="1">
        <v>183</v>
      </c>
      <c r="L23" s="1">
        <v>0</v>
      </c>
      <c r="M23" s="1">
        <v>183</v>
      </c>
      <c r="N23" s="1">
        <v>261</v>
      </c>
      <c r="O23" s="1">
        <v>0</v>
      </c>
      <c r="P23" s="1">
        <v>261</v>
      </c>
      <c r="Q23" s="1">
        <v>444</v>
      </c>
      <c r="R23" s="1">
        <v>0</v>
      </c>
      <c r="S23" s="1">
        <v>444</v>
      </c>
      <c r="V23" s="44" t="s">
        <v>64</v>
      </c>
      <c r="W23" s="19">
        <f>AD19+AD20+AD21+AD22+AD23</f>
        <v>1801</v>
      </c>
      <c r="X23" s="19">
        <f>AE19+AE20+AE21+AE22+AE23</f>
        <v>1564</v>
      </c>
      <c r="Y23" s="19">
        <f>AF19+AF20+AF21+AF22+AF23</f>
        <v>1953</v>
      </c>
      <c r="Z23" s="19">
        <f t="shared" si="3"/>
        <v>3517</v>
      </c>
      <c r="AA23" s="28"/>
      <c r="AB23" s="48" t="s">
        <v>65</v>
      </c>
      <c r="AC23" s="51"/>
      <c r="AD23" s="24">
        <f t="shared" si="5"/>
        <v>450</v>
      </c>
      <c r="AE23" s="24">
        <f t="shared" si="6"/>
        <v>428</v>
      </c>
      <c r="AF23" s="24">
        <f t="shared" si="7"/>
        <v>492</v>
      </c>
      <c r="AG23" s="19">
        <f t="shared" si="4"/>
        <v>920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442</v>
      </c>
      <c r="H24" s="1">
        <v>4</v>
      </c>
      <c r="I24" s="1">
        <v>0</v>
      </c>
      <c r="J24" s="1">
        <v>446</v>
      </c>
      <c r="K24" s="1">
        <v>423</v>
      </c>
      <c r="L24" s="1">
        <v>4</v>
      </c>
      <c r="M24" s="1">
        <v>427</v>
      </c>
      <c r="N24" s="1">
        <v>498</v>
      </c>
      <c r="O24" s="1">
        <v>0</v>
      </c>
      <c r="P24" s="1">
        <v>498</v>
      </c>
      <c r="Q24" s="1">
        <v>921</v>
      </c>
      <c r="R24" s="1">
        <v>4</v>
      </c>
      <c r="S24" s="1">
        <v>925</v>
      </c>
      <c r="V24" s="44" t="s">
        <v>66</v>
      </c>
      <c r="W24" s="19">
        <f>AD31+AD32</f>
        <v>1376</v>
      </c>
      <c r="X24" s="19">
        <f>AE31+AE32</f>
        <v>1610</v>
      </c>
      <c r="Y24" s="19">
        <f>AF31+AF32</f>
        <v>1742</v>
      </c>
      <c r="Z24" s="19">
        <f t="shared" si="3"/>
        <v>3352</v>
      </c>
      <c r="AA24" s="16"/>
      <c r="AB24" s="48" t="s">
        <v>128</v>
      </c>
      <c r="AC24" s="51"/>
      <c r="AD24" s="19">
        <f>AD15+SUM(AD17:AD23)</f>
        <v>3291</v>
      </c>
      <c r="AE24" s="19">
        <f>AE15+SUM(AE17:AE23)</f>
        <v>2995</v>
      </c>
      <c r="AF24" s="19">
        <f>AF15+SUM(AF17:AF23)</f>
        <v>3640</v>
      </c>
      <c r="AG24" s="19">
        <f>AG15+SUM(AG17:AG23)</f>
        <v>6635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254</v>
      </c>
      <c r="H25" s="1">
        <v>2</v>
      </c>
      <c r="I25" s="1">
        <v>0</v>
      </c>
      <c r="J25" s="1">
        <v>256</v>
      </c>
      <c r="K25" s="1">
        <v>125</v>
      </c>
      <c r="L25" s="1">
        <v>0</v>
      </c>
      <c r="M25" s="1">
        <v>125</v>
      </c>
      <c r="N25" s="1">
        <v>244</v>
      </c>
      <c r="O25" s="1">
        <v>2</v>
      </c>
      <c r="P25" s="1">
        <v>246</v>
      </c>
      <c r="Q25" s="1">
        <v>369</v>
      </c>
      <c r="R25" s="1">
        <v>2</v>
      </c>
      <c r="S25" s="1">
        <v>371</v>
      </c>
      <c r="V25" s="44" t="s">
        <v>235</v>
      </c>
      <c r="W25" s="19">
        <f>AD33+AD34</f>
        <v>509</v>
      </c>
      <c r="X25" s="19">
        <f>AE33+AE34</f>
        <v>472</v>
      </c>
      <c r="Y25" s="19">
        <f>AF33+AF34</f>
        <v>561</v>
      </c>
      <c r="Z25" s="19">
        <f t="shared" si="3"/>
        <v>1033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489</v>
      </c>
      <c r="H26" s="1">
        <v>1</v>
      </c>
      <c r="I26" s="1">
        <v>2</v>
      </c>
      <c r="J26" s="1">
        <v>492</v>
      </c>
      <c r="K26" s="1">
        <v>462</v>
      </c>
      <c r="L26" s="1">
        <v>2</v>
      </c>
      <c r="M26" s="1">
        <v>464</v>
      </c>
      <c r="N26" s="1">
        <v>539</v>
      </c>
      <c r="O26" s="1">
        <v>1</v>
      </c>
      <c r="P26" s="1">
        <v>540</v>
      </c>
      <c r="Q26" s="1">
        <v>1001</v>
      </c>
      <c r="R26" s="1">
        <v>3</v>
      </c>
      <c r="S26" s="1">
        <v>1004</v>
      </c>
      <c r="V26" s="44" t="s">
        <v>182</v>
      </c>
      <c r="W26" s="19">
        <f>AD35+AD36+AD37</f>
        <v>2252</v>
      </c>
      <c r="X26" s="19">
        <f>AE35+AE36+AE37</f>
        <v>2956</v>
      </c>
      <c r="Y26" s="19">
        <f>AF35+AF36+AF37</f>
        <v>3102</v>
      </c>
      <c r="Z26" s="19">
        <f t="shared" si="3"/>
        <v>6058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299</v>
      </c>
      <c r="H27" s="1">
        <v>0</v>
      </c>
      <c r="I27" s="1">
        <v>2</v>
      </c>
      <c r="J27" s="1">
        <v>301</v>
      </c>
      <c r="K27" s="1">
        <v>256</v>
      </c>
      <c r="L27" s="1">
        <v>1</v>
      </c>
      <c r="M27" s="1">
        <v>257</v>
      </c>
      <c r="N27" s="1">
        <v>334</v>
      </c>
      <c r="O27" s="1">
        <v>1</v>
      </c>
      <c r="P27" s="1">
        <v>335</v>
      </c>
      <c r="Q27" s="1">
        <v>590</v>
      </c>
      <c r="R27" s="1">
        <v>2</v>
      </c>
      <c r="S27" s="1">
        <v>592</v>
      </c>
      <c r="V27" s="44" t="s">
        <v>236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80</v>
      </c>
      <c r="Z27" s="19">
        <f t="shared" si="3"/>
        <v>154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300</v>
      </c>
      <c r="H28" s="1">
        <v>1</v>
      </c>
      <c r="I28" s="1">
        <v>1</v>
      </c>
      <c r="J28" s="1">
        <v>302</v>
      </c>
      <c r="K28" s="1">
        <v>289</v>
      </c>
      <c r="L28" s="1">
        <v>1</v>
      </c>
      <c r="M28" s="1">
        <v>290</v>
      </c>
      <c r="N28" s="1">
        <v>338</v>
      </c>
      <c r="O28" s="1">
        <v>2</v>
      </c>
      <c r="P28" s="1">
        <v>340</v>
      </c>
      <c r="Q28" s="1">
        <v>627</v>
      </c>
      <c r="R28" s="1">
        <v>3</v>
      </c>
      <c r="S28" s="1">
        <v>630</v>
      </c>
      <c r="V28" s="44" t="s">
        <v>73</v>
      </c>
      <c r="W28" s="19">
        <f>AD50</f>
        <v>1775</v>
      </c>
      <c r="X28" s="19">
        <f>AE50</f>
        <v>2492</v>
      </c>
      <c r="Y28" s="19">
        <f>AF50</f>
        <v>2613</v>
      </c>
      <c r="Z28" s="19">
        <f t="shared" si="3"/>
        <v>5105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447</v>
      </c>
      <c r="H29" s="1">
        <v>1</v>
      </c>
      <c r="I29" s="1">
        <v>2</v>
      </c>
      <c r="J29" s="1">
        <v>450</v>
      </c>
      <c r="K29" s="1">
        <v>426</v>
      </c>
      <c r="L29" s="1">
        <v>2</v>
      </c>
      <c r="M29" s="1">
        <v>428</v>
      </c>
      <c r="N29" s="1">
        <v>491</v>
      </c>
      <c r="O29" s="1">
        <v>1</v>
      </c>
      <c r="P29" s="1">
        <v>492</v>
      </c>
      <c r="Q29" s="1">
        <v>917</v>
      </c>
      <c r="R29" s="1">
        <v>3</v>
      </c>
      <c r="S29" s="1">
        <v>920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33</v>
      </c>
      <c r="Y29" s="19">
        <f t="shared" ref="Y29:Y52" si="10">VLOOKUP($A44,$A$2:$S$67,16,FALSE)</f>
        <v>35</v>
      </c>
      <c r="Z29" s="19">
        <f t="shared" si="3"/>
        <v>68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697</v>
      </c>
      <c r="H30" s="1">
        <v>0</v>
      </c>
      <c r="I30" s="1">
        <v>3</v>
      </c>
      <c r="J30" s="1">
        <v>700</v>
      </c>
      <c r="K30" s="1">
        <v>816</v>
      </c>
      <c r="L30" s="1">
        <v>1</v>
      </c>
      <c r="M30" s="1">
        <v>817</v>
      </c>
      <c r="N30" s="1">
        <v>888</v>
      </c>
      <c r="O30" s="1">
        <v>3</v>
      </c>
      <c r="P30" s="1">
        <v>891</v>
      </c>
      <c r="Q30" s="1">
        <v>1704</v>
      </c>
      <c r="R30" s="1">
        <v>4</v>
      </c>
      <c r="S30" s="1">
        <v>1708</v>
      </c>
      <c r="V30" s="44" t="s">
        <v>77</v>
      </c>
      <c r="W30" s="19">
        <f t="shared" si="8"/>
        <v>81</v>
      </c>
      <c r="X30" s="19">
        <f t="shared" si="9"/>
        <v>86</v>
      </c>
      <c r="Y30" s="19">
        <f t="shared" si="10"/>
        <v>83</v>
      </c>
      <c r="Z30" s="19">
        <f t="shared" si="3"/>
        <v>169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7</v>
      </c>
      <c r="I31" s="1">
        <v>5</v>
      </c>
      <c r="J31" s="1">
        <v>676</v>
      </c>
      <c r="K31" s="1">
        <v>785</v>
      </c>
      <c r="L31" s="1">
        <v>8</v>
      </c>
      <c r="M31" s="1">
        <v>793</v>
      </c>
      <c r="N31" s="1">
        <v>845</v>
      </c>
      <c r="O31" s="1">
        <v>6</v>
      </c>
      <c r="P31" s="1">
        <v>851</v>
      </c>
      <c r="Q31" s="1">
        <v>1630</v>
      </c>
      <c r="R31" s="1">
        <v>14</v>
      </c>
      <c r="S31" s="1">
        <v>1644</v>
      </c>
      <c r="V31" s="44" t="s">
        <v>79</v>
      </c>
      <c r="W31" s="19">
        <f t="shared" si="8"/>
        <v>65</v>
      </c>
      <c r="X31" s="19">
        <f t="shared" si="9"/>
        <v>63</v>
      </c>
      <c r="Y31" s="19">
        <f t="shared" si="10"/>
        <v>64</v>
      </c>
      <c r="Z31" s="19">
        <f t="shared" si="3"/>
        <v>127</v>
      </c>
      <c r="AA31" s="28"/>
      <c r="AB31" s="48" t="s">
        <v>80</v>
      </c>
      <c r="AC31" s="49"/>
      <c r="AD31" s="24">
        <f>VLOOKUP($A30,$A$2:$S$67,10,FALSE)</f>
        <v>700</v>
      </c>
      <c r="AE31" s="24">
        <f>VLOOKUP($A30,$A$2:$S$67,13,FALSE)</f>
        <v>817</v>
      </c>
      <c r="AF31" s="24">
        <f>VLOOKUP($A30,$A$2:$S$67,16,FALSE)</f>
        <v>891</v>
      </c>
      <c r="AG31" s="19">
        <f t="shared" ref="AG31:AG37" si="11">AE31+AF31</f>
        <v>1708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692</v>
      </c>
      <c r="H32" s="1">
        <v>4</v>
      </c>
      <c r="I32" s="1">
        <v>4</v>
      </c>
      <c r="J32" s="1">
        <v>700</v>
      </c>
      <c r="K32" s="1">
        <v>860</v>
      </c>
      <c r="L32" s="1">
        <v>4</v>
      </c>
      <c r="M32" s="1">
        <v>864</v>
      </c>
      <c r="N32" s="1">
        <v>943</v>
      </c>
      <c r="O32" s="1">
        <v>7</v>
      </c>
      <c r="P32" s="1">
        <v>950</v>
      </c>
      <c r="Q32" s="1">
        <v>1803</v>
      </c>
      <c r="R32" s="1">
        <v>11</v>
      </c>
      <c r="S32" s="1">
        <v>1814</v>
      </c>
      <c r="V32" s="44" t="s">
        <v>82</v>
      </c>
      <c r="W32" s="19">
        <f t="shared" si="8"/>
        <v>45</v>
      </c>
      <c r="X32" s="19">
        <f t="shared" si="9"/>
        <v>45</v>
      </c>
      <c r="Y32" s="19">
        <f t="shared" si="10"/>
        <v>41</v>
      </c>
      <c r="Z32" s="19">
        <f t="shared" si="3"/>
        <v>86</v>
      </c>
      <c r="AA32" s="28"/>
      <c r="AB32" s="48" t="s">
        <v>83</v>
      </c>
      <c r="AC32" s="49"/>
      <c r="AD32" s="24">
        <f>VLOOKUP($A31,$A$2:$S$67,10,FALSE)</f>
        <v>676</v>
      </c>
      <c r="AE32" s="24">
        <f>VLOOKUP($A31,$A$2:$S$67,13,FALSE)</f>
        <v>793</v>
      </c>
      <c r="AF32" s="24">
        <f>VLOOKUP($A31,$A$2:$S$67,16,FALSE)</f>
        <v>851</v>
      </c>
      <c r="AG32" s="19">
        <f t="shared" si="11"/>
        <v>1644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960</v>
      </c>
      <c r="H33" s="1">
        <v>1</v>
      </c>
      <c r="I33" s="1">
        <v>6</v>
      </c>
      <c r="J33" s="1">
        <v>967</v>
      </c>
      <c r="K33" s="1">
        <v>1379</v>
      </c>
      <c r="L33" s="1">
        <v>4</v>
      </c>
      <c r="M33" s="1">
        <v>1383</v>
      </c>
      <c r="N33" s="1">
        <v>1425</v>
      </c>
      <c r="O33" s="1">
        <v>4</v>
      </c>
      <c r="P33" s="1">
        <v>1429</v>
      </c>
      <c r="Q33" s="1">
        <v>2804</v>
      </c>
      <c r="R33" s="1">
        <v>8</v>
      </c>
      <c r="S33" s="1">
        <v>2812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48" t="s">
        <v>86</v>
      </c>
      <c r="AC33" s="49"/>
      <c r="AD33" s="24">
        <f>VLOOKUP($A42,$A$2:$S$67,10,FALSE)</f>
        <v>262</v>
      </c>
      <c r="AE33" s="24">
        <f>VLOOKUP($A42,$A$2:$S$67,13,FALSE)</f>
        <v>226</v>
      </c>
      <c r="AF33" s="24">
        <f>VLOOKUP($A42,$A$2:$S$67,16,FALSE)</f>
        <v>295</v>
      </c>
      <c r="AG33" s="19">
        <f t="shared" si="11"/>
        <v>521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579</v>
      </c>
      <c r="H34" s="1">
        <v>1</v>
      </c>
      <c r="I34" s="1">
        <v>5</v>
      </c>
      <c r="J34" s="1">
        <v>585</v>
      </c>
      <c r="K34" s="1">
        <v>706</v>
      </c>
      <c r="L34" s="1">
        <v>3</v>
      </c>
      <c r="M34" s="1">
        <v>709</v>
      </c>
      <c r="N34" s="1">
        <v>720</v>
      </c>
      <c r="O34" s="1">
        <v>3</v>
      </c>
      <c r="P34" s="1">
        <v>723</v>
      </c>
      <c r="Q34" s="1">
        <v>1426</v>
      </c>
      <c r="R34" s="1">
        <v>6</v>
      </c>
      <c r="S34" s="1">
        <v>1432</v>
      </c>
      <c r="V34" s="44" t="s">
        <v>88</v>
      </c>
      <c r="W34" s="19">
        <f t="shared" si="8"/>
        <v>38</v>
      </c>
      <c r="X34" s="19">
        <f t="shared" si="9"/>
        <v>43</v>
      </c>
      <c r="Y34" s="19">
        <f t="shared" si="10"/>
        <v>43</v>
      </c>
      <c r="Z34" s="19">
        <f t="shared" si="3"/>
        <v>86</v>
      </c>
      <c r="AA34" s="28"/>
      <c r="AB34" s="48" t="s">
        <v>237</v>
      </c>
      <c r="AC34" s="49"/>
      <c r="AD34" s="24">
        <f>VLOOKUP($A43,$A$2:$S$67,10,FALSE)</f>
        <v>247</v>
      </c>
      <c r="AE34" s="24">
        <f>VLOOKUP($A43,$A$2:$S$67,13,FALSE)</f>
        <v>246</v>
      </c>
      <c r="AF34" s="24">
        <f>VLOOKUP($A43,$A$2:$S$67,16,FALSE)</f>
        <v>266</v>
      </c>
      <c r="AG34" s="19">
        <f t="shared" si="11"/>
        <v>512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21</v>
      </c>
      <c r="Y35" s="19">
        <f t="shared" si="10"/>
        <v>14</v>
      </c>
      <c r="Z35" s="19">
        <f t="shared" si="3"/>
        <v>35</v>
      </c>
      <c r="AA35" s="28"/>
      <c r="AB35" s="48" t="s">
        <v>92</v>
      </c>
      <c r="AC35" s="49"/>
      <c r="AD35" s="24">
        <f>VLOOKUP($A32,$A$2:$S$67,10,FALSE)</f>
        <v>700</v>
      </c>
      <c r="AE35" s="24">
        <f>VLOOKUP($A32,$A$2:$S$67,13,FALSE)</f>
        <v>864</v>
      </c>
      <c r="AF35" s="24">
        <f>VLOOKUP($A32,$A$2:$S$67,16,FALSE)</f>
        <v>950</v>
      </c>
      <c r="AG35" s="19">
        <f t="shared" si="11"/>
        <v>1814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3</v>
      </c>
      <c r="J36" s="1">
        <v>663</v>
      </c>
      <c r="K36" s="1">
        <v>669</v>
      </c>
      <c r="L36" s="1">
        <v>4</v>
      </c>
      <c r="M36" s="1">
        <v>673</v>
      </c>
      <c r="N36" s="1">
        <v>768</v>
      </c>
      <c r="O36" s="1">
        <v>3</v>
      </c>
      <c r="P36" s="1">
        <v>771</v>
      </c>
      <c r="Q36" s="1">
        <v>1437</v>
      </c>
      <c r="R36" s="1">
        <v>7</v>
      </c>
      <c r="S36" s="1">
        <v>1444</v>
      </c>
      <c r="V36" s="44" t="s">
        <v>94</v>
      </c>
      <c r="W36" s="19">
        <f t="shared" si="8"/>
        <v>115</v>
      </c>
      <c r="X36" s="19">
        <f t="shared" si="9"/>
        <v>104</v>
      </c>
      <c r="Y36" s="19">
        <f t="shared" si="10"/>
        <v>126</v>
      </c>
      <c r="Z36" s="19">
        <f t="shared" si="3"/>
        <v>230</v>
      </c>
      <c r="AA36" s="28"/>
      <c r="AB36" s="48" t="s">
        <v>84</v>
      </c>
      <c r="AC36" s="49"/>
      <c r="AD36" s="24">
        <f>VLOOKUP($A33,$A$2:$S$67,10,FALSE)</f>
        <v>967</v>
      </c>
      <c r="AE36" s="24">
        <f>VLOOKUP($A33,$A$2:$S$67,13,FALSE)</f>
        <v>1383</v>
      </c>
      <c r="AF36" s="24">
        <f>VLOOKUP($A33,$A$2:$S$67,16,FALSE)</f>
        <v>1429</v>
      </c>
      <c r="AG36" s="19">
        <f t="shared" si="11"/>
        <v>2812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455</v>
      </c>
      <c r="H37" s="1">
        <v>1</v>
      </c>
      <c r="I37" s="1">
        <v>2</v>
      </c>
      <c r="J37" s="1">
        <v>458</v>
      </c>
      <c r="K37" s="1">
        <v>505</v>
      </c>
      <c r="L37" s="1">
        <v>5</v>
      </c>
      <c r="M37" s="1">
        <v>510</v>
      </c>
      <c r="N37" s="1">
        <v>562</v>
      </c>
      <c r="O37" s="1">
        <v>4</v>
      </c>
      <c r="P37" s="1">
        <v>566</v>
      </c>
      <c r="Q37" s="1">
        <v>1067</v>
      </c>
      <c r="R37" s="1">
        <v>9</v>
      </c>
      <c r="S37" s="1">
        <v>1076</v>
      </c>
      <c r="V37" s="44" t="s">
        <v>96</v>
      </c>
      <c r="W37" s="19">
        <f t="shared" si="8"/>
        <v>160</v>
      </c>
      <c r="X37" s="19">
        <f t="shared" si="9"/>
        <v>134</v>
      </c>
      <c r="Y37" s="19">
        <f t="shared" si="10"/>
        <v>160</v>
      </c>
      <c r="Z37" s="19">
        <f t="shared" si="3"/>
        <v>294</v>
      </c>
      <c r="AA37" s="28"/>
      <c r="AB37" s="48" t="s">
        <v>87</v>
      </c>
      <c r="AC37" s="49"/>
      <c r="AD37" s="24">
        <f>VLOOKUP($A34,$A$2:$S$67,10,FALSE)</f>
        <v>585</v>
      </c>
      <c r="AE37" s="24">
        <f>VLOOKUP($A34,$A$2:$S$67,13,FALSE)</f>
        <v>709</v>
      </c>
      <c r="AF37" s="24">
        <f>VLOOKUP($A34,$A$2:$S$67,16,FALSE)</f>
        <v>723</v>
      </c>
      <c r="AG37" s="19">
        <f t="shared" si="11"/>
        <v>1432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566</v>
      </c>
      <c r="L38" s="1">
        <v>3</v>
      </c>
      <c r="M38" s="1">
        <v>569</v>
      </c>
      <c r="N38" s="1">
        <v>602</v>
      </c>
      <c r="O38" s="1">
        <v>5</v>
      </c>
      <c r="P38" s="1">
        <v>607</v>
      </c>
      <c r="Q38" s="1">
        <v>1168</v>
      </c>
      <c r="R38" s="1">
        <v>8</v>
      </c>
      <c r="S38" s="1">
        <v>1176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48" t="s">
        <v>210</v>
      </c>
      <c r="AC38" s="49"/>
      <c r="AD38" s="19">
        <f>SUM(AD31:AD37)</f>
        <v>4137</v>
      </c>
      <c r="AE38" s="19">
        <f>SUM(AE31:AE37)</f>
        <v>5038</v>
      </c>
      <c r="AF38" s="19">
        <f>SUM(AF31:AF37)</f>
        <v>5405</v>
      </c>
      <c r="AG38" s="19">
        <f>SUM(AG31:AG37)</f>
        <v>10443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316</v>
      </c>
      <c r="L39" s="1">
        <v>2</v>
      </c>
      <c r="M39" s="1">
        <v>318</v>
      </c>
      <c r="N39" s="1">
        <v>308</v>
      </c>
      <c r="O39" s="1">
        <v>6</v>
      </c>
      <c r="P39" s="1">
        <v>314</v>
      </c>
      <c r="Q39" s="1">
        <v>624</v>
      </c>
      <c r="R39" s="1">
        <v>8</v>
      </c>
      <c r="S39" s="1">
        <v>632</v>
      </c>
      <c r="V39" s="44" t="s">
        <v>100</v>
      </c>
      <c r="W39" s="19">
        <f t="shared" si="8"/>
        <v>38</v>
      </c>
      <c r="X39" s="19">
        <f t="shared" si="9"/>
        <v>31</v>
      </c>
      <c r="Y39" s="19">
        <f t="shared" si="10"/>
        <v>36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361</v>
      </c>
      <c r="H40" s="1">
        <v>3</v>
      </c>
      <c r="I40" s="1">
        <v>4</v>
      </c>
      <c r="J40" s="1">
        <v>368</v>
      </c>
      <c r="K40" s="1">
        <v>584</v>
      </c>
      <c r="L40" s="1">
        <v>3</v>
      </c>
      <c r="M40" s="1">
        <v>587</v>
      </c>
      <c r="N40" s="1">
        <v>590</v>
      </c>
      <c r="O40" s="1">
        <v>5</v>
      </c>
      <c r="P40" s="1">
        <v>595</v>
      </c>
      <c r="Q40" s="1">
        <v>1174</v>
      </c>
      <c r="R40" s="1">
        <v>8</v>
      </c>
      <c r="S40" s="1">
        <v>1182</v>
      </c>
      <c r="V40" s="44" t="s">
        <v>102</v>
      </c>
      <c r="W40" s="19">
        <f t="shared" si="8"/>
        <v>119</v>
      </c>
      <c r="X40" s="19">
        <f t="shared" si="9"/>
        <v>102</v>
      </c>
      <c r="Y40" s="19">
        <f t="shared" si="10"/>
        <v>118</v>
      </c>
      <c r="Z40" s="19">
        <f t="shared" si="3"/>
        <v>220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322</v>
      </c>
      <c r="H41" s="1">
        <v>1</v>
      </c>
      <c r="I41" s="1">
        <v>6</v>
      </c>
      <c r="J41" s="1">
        <v>329</v>
      </c>
      <c r="K41" s="1">
        <v>505</v>
      </c>
      <c r="L41" s="1">
        <v>3</v>
      </c>
      <c r="M41" s="1">
        <v>508</v>
      </c>
      <c r="N41" s="1">
        <v>526</v>
      </c>
      <c r="O41" s="1">
        <v>5</v>
      </c>
      <c r="P41" s="1">
        <v>531</v>
      </c>
      <c r="Q41" s="1">
        <v>1031</v>
      </c>
      <c r="R41" s="1">
        <v>8</v>
      </c>
      <c r="S41" s="1">
        <v>1039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223</v>
      </c>
      <c r="L42" s="1">
        <v>3</v>
      </c>
      <c r="M42" s="1">
        <v>226</v>
      </c>
      <c r="N42" s="1">
        <v>289</v>
      </c>
      <c r="O42" s="1">
        <v>6</v>
      </c>
      <c r="P42" s="1">
        <v>295</v>
      </c>
      <c r="Q42" s="1">
        <v>512</v>
      </c>
      <c r="R42" s="1">
        <v>9</v>
      </c>
      <c r="S42" s="1">
        <v>521</v>
      </c>
      <c r="V42" s="44" t="s">
        <v>106</v>
      </c>
      <c r="W42" s="19">
        <f t="shared" si="8"/>
        <v>156</v>
      </c>
      <c r="X42" s="19">
        <f t="shared" si="9"/>
        <v>121</v>
      </c>
      <c r="Y42" s="19">
        <f t="shared" si="10"/>
        <v>141</v>
      </c>
      <c r="Z42" s="19">
        <f t="shared" si="3"/>
        <v>262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247</v>
      </c>
      <c r="H43" s="1">
        <v>0</v>
      </c>
      <c r="I43" s="1">
        <v>0</v>
      </c>
      <c r="J43" s="1">
        <v>247</v>
      </c>
      <c r="K43" s="1">
        <v>246</v>
      </c>
      <c r="L43" s="1">
        <v>0</v>
      </c>
      <c r="M43" s="1">
        <v>246</v>
      </c>
      <c r="N43" s="1">
        <v>266</v>
      </c>
      <c r="O43" s="1">
        <v>0</v>
      </c>
      <c r="P43" s="1">
        <v>266</v>
      </c>
      <c r="Q43" s="1">
        <v>512</v>
      </c>
      <c r="R43" s="1">
        <v>0</v>
      </c>
      <c r="S43" s="1">
        <v>512</v>
      </c>
      <c r="V43" s="44" t="s">
        <v>108</v>
      </c>
      <c r="W43" s="19">
        <f t="shared" si="8"/>
        <v>39</v>
      </c>
      <c r="X43" s="19">
        <f t="shared" si="9"/>
        <v>35</v>
      </c>
      <c r="Y43" s="19">
        <f t="shared" si="10"/>
        <v>42</v>
      </c>
      <c r="Z43" s="19">
        <f t="shared" si="3"/>
        <v>77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33</v>
      </c>
      <c r="L44" s="1">
        <v>0</v>
      </c>
      <c r="M44" s="1">
        <v>33</v>
      </c>
      <c r="N44" s="1">
        <v>35</v>
      </c>
      <c r="O44" s="1">
        <v>0</v>
      </c>
      <c r="P44" s="1">
        <v>35</v>
      </c>
      <c r="Q44" s="1">
        <v>68</v>
      </c>
      <c r="R44" s="1">
        <v>0</v>
      </c>
      <c r="S44" s="1">
        <v>68</v>
      </c>
      <c r="V44" s="44" t="s">
        <v>110</v>
      </c>
      <c r="W44" s="19">
        <f t="shared" si="8"/>
        <v>96</v>
      </c>
      <c r="X44" s="19">
        <f t="shared" si="9"/>
        <v>78</v>
      </c>
      <c r="Y44" s="19">
        <f t="shared" si="10"/>
        <v>88</v>
      </c>
      <c r="Z44" s="19">
        <f t="shared" si="3"/>
        <v>166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86</v>
      </c>
      <c r="L45" s="1">
        <v>0</v>
      </c>
      <c r="M45" s="1">
        <v>86</v>
      </c>
      <c r="N45" s="1">
        <v>83</v>
      </c>
      <c r="O45" s="1">
        <v>0</v>
      </c>
      <c r="P45" s="1">
        <v>83</v>
      </c>
      <c r="Q45" s="1">
        <v>169</v>
      </c>
      <c r="R45" s="1">
        <v>0</v>
      </c>
      <c r="S45" s="1">
        <v>169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8" t="s">
        <v>208</v>
      </c>
      <c r="AC45" s="49"/>
      <c r="AD45" s="24">
        <f>VLOOKUP($A37,$A$2:$S$67,10,FALSE)</f>
        <v>458</v>
      </c>
      <c r="AE45" s="24">
        <f>VLOOKUP($A37,$A$2:$S$67,13,FALSE)</f>
        <v>510</v>
      </c>
      <c r="AF45" s="24">
        <f>VLOOKUP($A37,$A$2:$S$67,16,FALSE)</f>
        <v>566</v>
      </c>
      <c r="AG45" s="19">
        <f>AE45+AF45</f>
        <v>1076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63</v>
      </c>
      <c r="L46" s="1">
        <v>0</v>
      </c>
      <c r="M46" s="1">
        <v>63</v>
      </c>
      <c r="N46" s="1">
        <v>64</v>
      </c>
      <c r="O46" s="1">
        <v>0</v>
      </c>
      <c r="P46" s="1">
        <v>64</v>
      </c>
      <c r="Q46" s="1">
        <v>127</v>
      </c>
      <c r="R46" s="1">
        <v>0</v>
      </c>
      <c r="S46" s="1">
        <v>127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48" t="s">
        <v>145</v>
      </c>
      <c r="AC46" s="49"/>
      <c r="AD46" s="24">
        <f>VLOOKUP($A38,$A$2:$S$67,10,FALSE)</f>
        <v>424</v>
      </c>
      <c r="AE46" s="24">
        <f>VLOOKUP($A38,$A$2:$S$67,13,FALSE)</f>
        <v>569</v>
      </c>
      <c r="AF46" s="24">
        <f>VLOOKUP($A38,$A$2:$S$67,16,FALSE)</f>
        <v>607</v>
      </c>
      <c r="AG46" s="19">
        <f>AE46+AF46</f>
        <v>1176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45</v>
      </c>
      <c r="L47" s="1">
        <v>0</v>
      </c>
      <c r="M47" s="1">
        <v>45</v>
      </c>
      <c r="N47" s="1">
        <v>41</v>
      </c>
      <c r="O47" s="1">
        <v>0</v>
      </c>
      <c r="P47" s="1">
        <v>41</v>
      </c>
      <c r="Q47" s="1">
        <v>86</v>
      </c>
      <c r="R47" s="1">
        <v>0</v>
      </c>
      <c r="S47" s="1">
        <v>86</v>
      </c>
      <c r="V47" s="44" t="s">
        <v>115</v>
      </c>
      <c r="W47" s="19">
        <f t="shared" si="8"/>
        <v>63</v>
      </c>
      <c r="X47" s="19">
        <f t="shared" si="9"/>
        <v>58</v>
      </c>
      <c r="Y47" s="19">
        <f t="shared" si="10"/>
        <v>68</v>
      </c>
      <c r="Z47" s="19">
        <f t="shared" si="3"/>
        <v>126</v>
      </c>
      <c r="AA47" s="28"/>
      <c r="AB47" s="48" t="s">
        <v>147</v>
      </c>
      <c r="AC47" s="49"/>
      <c r="AD47" s="24">
        <f>VLOOKUP($A39,$A$2:$S$67,10,FALSE)</f>
        <v>196</v>
      </c>
      <c r="AE47" s="24">
        <f>VLOOKUP($A39,$A$2:$S$67,13,FALSE)</f>
        <v>318</v>
      </c>
      <c r="AF47" s="24">
        <f>VLOOKUP($A39,$A$2:$S$67,16,FALSE)</f>
        <v>314</v>
      </c>
      <c r="AG47" s="19">
        <f>AE47+AF47</f>
        <v>632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370</v>
      </c>
      <c r="X48" s="19">
        <f t="shared" si="9"/>
        <v>373</v>
      </c>
      <c r="Y48" s="19">
        <f t="shared" si="10"/>
        <v>358</v>
      </c>
      <c r="Z48" s="19">
        <f t="shared" si="3"/>
        <v>731</v>
      </c>
      <c r="AA48" s="28"/>
      <c r="AB48" s="48" t="s">
        <v>118</v>
      </c>
      <c r="AC48" s="49"/>
      <c r="AD48" s="24">
        <f>VLOOKUP($A40,$A$2:$S$67,10,FALSE)</f>
        <v>368</v>
      </c>
      <c r="AE48" s="24">
        <f>VLOOKUP($A40,$A$2:$S$67,13,FALSE)</f>
        <v>587</v>
      </c>
      <c r="AF48" s="24">
        <f>VLOOKUP($A40,$A$2:$S$67,16,FALSE)</f>
        <v>595</v>
      </c>
      <c r="AG48" s="19">
        <f>AE48+AF48</f>
        <v>1182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38</v>
      </c>
      <c r="H49" s="1">
        <v>0</v>
      </c>
      <c r="I49" s="1">
        <v>0</v>
      </c>
      <c r="J49" s="1">
        <v>38</v>
      </c>
      <c r="K49" s="1">
        <v>43</v>
      </c>
      <c r="L49" s="1">
        <v>0</v>
      </c>
      <c r="M49" s="1">
        <v>43</v>
      </c>
      <c r="N49" s="1">
        <v>43</v>
      </c>
      <c r="O49" s="1">
        <v>0</v>
      </c>
      <c r="P49" s="1">
        <v>43</v>
      </c>
      <c r="Q49" s="1">
        <v>86</v>
      </c>
      <c r="R49" s="1">
        <v>0</v>
      </c>
      <c r="S49" s="1">
        <v>86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17</v>
      </c>
      <c r="Z49" s="19">
        <f t="shared" si="3"/>
        <v>30</v>
      </c>
      <c r="AA49" s="16"/>
      <c r="AB49" s="48" t="s">
        <v>103</v>
      </c>
      <c r="AC49" s="49"/>
      <c r="AD49" s="24">
        <f>VLOOKUP($A41,$A$2:$S$67,10,FALSE)</f>
        <v>329</v>
      </c>
      <c r="AE49" s="24">
        <f>VLOOKUP($A41,$A$2:$S$67,13,FALSE)</f>
        <v>508</v>
      </c>
      <c r="AF49" s="24">
        <f>VLOOKUP($A41,$A$2:$S$67,16,FALSE)</f>
        <v>531</v>
      </c>
      <c r="AG49" s="19">
        <f>AE49+AF49</f>
        <v>1039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21</v>
      </c>
      <c r="L50" s="1">
        <v>0</v>
      </c>
      <c r="M50" s="1">
        <v>21</v>
      </c>
      <c r="N50" s="1">
        <v>14</v>
      </c>
      <c r="O50" s="1">
        <v>0</v>
      </c>
      <c r="P50" s="1">
        <v>14</v>
      </c>
      <c r="Q50" s="1">
        <v>35</v>
      </c>
      <c r="R50" s="1">
        <v>0</v>
      </c>
      <c r="S50" s="1">
        <v>35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48" t="s">
        <v>210</v>
      </c>
      <c r="AC50" s="49"/>
      <c r="AD50" s="19">
        <f>SUM(AD45:AD49)</f>
        <v>1775</v>
      </c>
      <c r="AE50" s="19">
        <f>SUM(AE45:AE49)</f>
        <v>2492</v>
      </c>
      <c r="AF50" s="19">
        <f>SUM(AF45:AF49)</f>
        <v>2613</v>
      </c>
      <c r="AG50" s="19">
        <f>SUM(AG45:AG49)</f>
        <v>5105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110</v>
      </c>
      <c r="H51" s="1">
        <v>5</v>
      </c>
      <c r="I51" s="1">
        <v>0</v>
      </c>
      <c r="J51" s="1">
        <v>115</v>
      </c>
      <c r="K51" s="1">
        <v>101</v>
      </c>
      <c r="L51" s="1">
        <v>3</v>
      </c>
      <c r="M51" s="1">
        <v>104</v>
      </c>
      <c r="N51" s="1">
        <v>124</v>
      </c>
      <c r="O51" s="1">
        <v>2</v>
      </c>
      <c r="P51" s="1">
        <v>126</v>
      </c>
      <c r="Q51" s="1">
        <v>225</v>
      </c>
      <c r="R51" s="1">
        <v>5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139</v>
      </c>
      <c r="H52" s="1">
        <v>20</v>
      </c>
      <c r="I52" s="1">
        <v>1</v>
      </c>
      <c r="J52" s="1">
        <v>160</v>
      </c>
      <c r="K52" s="1">
        <v>132</v>
      </c>
      <c r="L52" s="1">
        <v>2</v>
      </c>
      <c r="M52" s="1">
        <v>134</v>
      </c>
      <c r="N52" s="1">
        <v>141</v>
      </c>
      <c r="O52" s="1">
        <v>19</v>
      </c>
      <c r="P52" s="1">
        <v>160</v>
      </c>
      <c r="Q52" s="1">
        <v>273</v>
      </c>
      <c r="R52" s="1">
        <v>21</v>
      </c>
      <c r="S52" s="1">
        <v>294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5</v>
      </c>
      <c r="I54" s="1">
        <v>0</v>
      </c>
      <c r="J54" s="1">
        <v>38</v>
      </c>
      <c r="K54" s="1">
        <v>26</v>
      </c>
      <c r="L54" s="1">
        <v>5</v>
      </c>
      <c r="M54" s="1">
        <v>31</v>
      </c>
      <c r="N54" s="1">
        <v>36</v>
      </c>
      <c r="O54" s="1">
        <v>0</v>
      </c>
      <c r="P54" s="1">
        <v>36</v>
      </c>
      <c r="Q54" s="1">
        <v>62</v>
      </c>
      <c r="R54" s="1">
        <v>5</v>
      </c>
      <c r="S54" s="1">
        <v>67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17</v>
      </c>
      <c r="I55" s="1">
        <v>0</v>
      </c>
      <c r="J55" s="1">
        <v>119</v>
      </c>
      <c r="K55" s="1">
        <v>98</v>
      </c>
      <c r="L55" s="1">
        <v>4</v>
      </c>
      <c r="M55" s="1">
        <v>102</v>
      </c>
      <c r="N55" s="1">
        <v>105</v>
      </c>
      <c r="O55" s="1">
        <v>13</v>
      </c>
      <c r="P55" s="1">
        <v>118</v>
      </c>
      <c r="Q55" s="1">
        <v>203</v>
      </c>
      <c r="R55" s="1">
        <v>17</v>
      </c>
      <c r="S55" s="1">
        <v>220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141</v>
      </c>
      <c r="H57" s="1">
        <v>15</v>
      </c>
      <c r="I57" s="1">
        <v>0</v>
      </c>
      <c r="J57" s="1">
        <v>156</v>
      </c>
      <c r="K57" s="1">
        <v>121</v>
      </c>
      <c r="L57" s="1">
        <v>0</v>
      </c>
      <c r="M57" s="1">
        <v>121</v>
      </c>
      <c r="N57" s="1">
        <v>125</v>
      </c>
      <c r="O57" s="1">
        <v>16</v>
      </c>
      <c r="P57" s="1">
        <v>141</v>
      </c>
      <c r="Q57" s="1">
        <v>246</v>
      </c>
      <c r="R57" s="1">
        <v>16</v>
      </c>
      <c r="S57" s="1">
        <v>262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39</v>
      </c>
      <c r="H58" s="1">
        <v>0</v>
      </c>
      <c r="I58" s="1">
        <v>0</v>
      </c>
      <c r="J58" s="1">
        <v>39</v>
      </c>
      <c r="K58" s="1">
        <v>35</v>
      </c>
      <c r="L58" s="1">
        <v>0</v>
      </c>
      <c r="M58" s="1">
        <v>35</v>
      </c>
      <c r="N58" s="1">
        <v>42</v>
      </c>
      <c r="O58" s="1">
        <v>0</v>
      </c>
      <c r="P58" s="1">
        <v>42</v>
      </c>
      <c r="Q58" s="1">
        <v>77</v>
      </c>
      <c r="R58" s="1">
        <v>0</v>
      </c>
      <c r="S58" s="1">
        <v>77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96</v>
      </c>
      <c r="H59" s="1">
        <v>0</v>
      </c>
      <c r="I59" s="1">
        <v>0</v>
      </c>
      <c r="J59" s="1">
        <v>96</v>
      </c>
      <c r="K59" s="1">
        <v>78</v>
      </c>
      <c r="L59" s="1">
        <v>0</v>
      </c>
      <c r="M59" s="1">
        <v>78</v>
      </c>
      <c r="N59" s="1">
        <v>88</v>
      </c>
      <c r="O59" s="1">
        <v>0</v>
      </c>
      <c r="P59" s="1">
        <v>88</v>
      </c>
      <c r="Q59" s="1">
        <v>166</v>
      </c>
      <c r="R59" s="1">
        <v>0</v>
      </c>
      <c r="S59" s="1">
        <v>166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57</v>
      </c>
      <c r="L62" s="1">
        <v>1</v>
      </c>
      <c r="M62" s="1">
        <v>58</v>
      </c>
      <c r="N62" s="1">
        <v>65</v>
      </c>
      <c r="O62" s="1">
        <v>3</v>
      </c>
      <c r="P62" s="1">
        <v>68</v>
      </c>
      <c r="Q62" s="1">
        <v>122</v>
      </c>
      <c r="R62" s="1">
        <v>4</v>
      </c>
      <c r="S62" s="1">
        <v>126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365</v>
      </c>
      <c r="H63" s="1">
        <v>2</v>
      </c>
      <c r="I63" s="1">
        <v>3</v>
      </c>
      <c r="J63" s="1">
        <v>370</v>
      </c>
      <c r="K63" s="1">
        <v>368</v>
      </c>
      <c r="L63" s="1">
        <v>5</v>
      </c>
      <c r="M63" s="1">
        <v>373</v>
      </c>
      <c r="N63" s="1">
        <v>358</v>
      </c>
      <c r="O63" s="1">
        <v>0</v>
      </c>
      <c r="P63" s="1">
        <v>358</v>
      </c>
      <c r="Q63" s="1">
        <v>726</v>
      </c>
      <c r="R63" s="1">
        <v>5</v>
      </c>
      <c r="S63" s="1">
        <v>731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16</v>
      </c>
      <c r="O64" s="1">
        <v>1</v>
      </c>
      <c r="P64" s="1">
        <v>17</v>
      </c>
      <c r="Q64" s="1">
        <v>29</v>
      </c>
      <c r="R64" s="1">
        <v>1</v>
      </c>
      <c r="S64" s="1">
        <v>30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58</v>
      </c>
      <c r="O67" s="1">
        <v>0</v>
      </c>
      <c r="P67" s="1">
        <v>58</v>
      </c>
      <c r="Q67" s="1">
        <v>112</v>
      </c>
      <c r="R67" s="1">
        <v>1</v>
      </c>
      <c r="S67" s="1">
        <v>113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129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132</v>
      </c>
      <c r="H2" s="1">
        <v>3</v>
      </c>
      <c r="I2" s="1">
        <v>0</v>
      </c>
      <c r="J2" s="1">
        <v>135</v>
      </c>
      <c r="K2" s="1">
        <v>141</v>
      </c>
      <c r="L2" s="1">
        <v>1</v>
      </c>
      <c r="M2" s="1">
        <v>142</v>
      </c>
      <c r="N2" s="1">
        <v>164</v>
      </c>
      <c r="O2" s="1">
        <v>3</v>
      </c>
      <c r="P2" s="1">
        <v>167</v>
      </c>
      <c r="Q2" s="1">
        <v>305</v>
      </c>
      <c r="R2" s="1">
        <v>4</v>
      </c>
      <c r="S2" s="1">
        <v>309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135</v>
      </c>
      <c r="X4" s="19">
        <f t="shared" ref="X4:X21" si="1">VLOOKUP($A2,$A$2:$S$67,13,FALSE)</f>
        <v>142</v>
      </c>
      <c r="Y4" s="19">
        <f t="shared" ref="Y4:Y21" si="2">VLOOKUP($A2,$A$2:$S$67,16,FALSE)</f>
        <v>167</v>
      </c>
      <c r="Z4" s="19">
        <f t="shared" ref="Z4:Z52" si="3">Y4+X4</f>
        <v>309</v>
      </c>
      <c r="AA4" s="16"/>
      <c r="AB4" s="63" t="s">
        <v>29</v>
      </c>
      <c r="AC4" s="51"/>
      <c r="AD4" s="4" t="s">
        <v>41</v>
      </c>
      <c r="AE4" s="19">
        <f>SUM(K2:K67)</f>
        <v>13440</v>
      </c>
      <c r="AF4" s="19">
        <f>SUM(N2:N67)</f>
        <v>14792</v>
      </c>
      <c r="AG4" s="20">
        <f>AE4+AF4</f>
        <v>28232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96</v>
      </c>
      <c r="AF5" s="19">
        <f>SUM(O2:O67)</f>
        <v>139</v>
      </c>
      <c r="AG5" s="20">
        <f>AE5+AF5</f>
        <v>235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38</v>
      </c>
      <c r="H6" s="1">
        <v>0</v>
      </c>
      <c r="I6" s="1">
        <v>0</v>
      </c>
      <c r="J6" s="1">
        <v>38</v>
      </c>
      <c r="K6" s="1">
        <v>33</v>
      </c>
      <c r="L6" s="1">
        <v>0</v>
      </c>
      <c r="M6" s="1">
        <v>33</v>
      </c>
      <c r="N6" s="1">
        <v>33</v>
      </c>
      <c r="O6" s="1">
        <v>0</v>
      </c>
      <c r="P6" s="1">
        <v>33</v>
      </c>
      <c r="Q6" s="1">
        <v>66</v>
      </c>
      <c r="R6" s="1">
        <v>0</v>
      </c>
      <c r="S6" s="1">
        <v>66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4" t="s">
        <v>33</v>
      </c>
      <c r="AC6" s="65"/>
      <c r="AD6" s="21">
        <f>SUM(J2:J67)</f>
        <v>12457</v>
      </c>
      <c r="AE6" s="21">
        <f>SUM(AE4:AE5)</f>
        <v>13536</v>
      </c>
      <c r="AF6" s="19">
        <f>SUM(AF4:AF5)</f>
        <v>14931</v>
      </c>
      <c r="AG6" s="22">
        <f>SUM(AG4:AG5)</f>
        <v>28467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64</v>
      </c>
      <c r="L7" s="1">
        <v>0</v>
      </c>
      <c r="M7" s="1">
        <v>64</v>
      </c>
      <c r="N7" s="1">
        <v>77</v>
      </c>
      <c r="O7" s="1">
        <v>0</v>
      </c>
      <c r="P7" s="1">
        <v>77</v>
      </c>
      <c r="Q7" s="1">
        <v>141</v>
      </c>
      <c r="R7" s="1">
        <v>0</v>
      </c>
      <c r="S7" s="1">
        <v>141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4" t="s">
        <v>35</v>
      </c>
      <c r="AC7" s="55"/>
      <c r="AD7" s="23">
        <f>AD8-AD10-AD11</f>
        <v>5</v>
      </c>
      <c r="AE7" s="23">
        <f>AE8+AE9-AE10-AE11</f>
        <v>-56</v>
      </c>
      <c r="AF7" s="23">
        <f>AF8+AF9-AF10-AF11</f>
        <v>-49</v>
      </c>
      <c r="AG7" s="23">
        <f>AG8+AG9-AG10-AG11</f>
        <v>-105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34</v>
      </c>
      <c r="L8" s="1">
        <v>0</v>
      </c>
      <c r="M8" s="1">
        <v>34</v>
      </c>
      <c r="N8" s="1">
        <v>39</v>
      </c>
      <c r="O8" s="1">
        <v>0</v>
      </c>
      <c r="P8" s="1">
        <v>39</v>
      </c>
      <c r="Q8" s="1">
        <v>73</v>
      </c>
      <c r="R8" s="1">
        <v>0</v>
      </c>
      <c r="S8" s="1">
        <v>73</v>
      </c>
      <c r="V8" s="44" t="s">
        <v>32</v>
      </c>
      <c r="W8" s="19">
        <f t="shared" si="0"/>
        <v>38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43</v>
      </c>
      <c r="AE8" s="5">
        <v>35</v>
      </c>
      <c r="AF8" s="5">
        <v>39</v>
      </c>
      <c r="AG8" s="5">
        <f>SUM(AE8:AF8)</f>
        <v>74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65</v>
      </c>
      <c r="X9" s="19">
        <f t="shared" si="1"/>
        <v>64</v>
      </c>
      <c r="Y9" s="19">
        <f t="shared" si="2"/>
        <v>77</v>
      </c>
      <c r="Z9" s="19">
        <f t="shared" si="3"/>
        <v>141</v>
      </c>
      <c r="AA9" s="16"/>
      <c r="AB9" s="57"/>
      <c r="AC9" s="6" t="s">
        <v>40</v>
      </c>
      <c r="AD9" s="6" t="s">
        <v>41</v>
      </c>
      <c r="AE9" s="7">
        <v>2</v>
      </c>
      <c r="AF9" s="7">
        <v>3</v>
      </c>
      <c r="AG9" s="7">
        <f>SUM(AE9:AF9)</f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125</v>
      </c>
      <c r="L10" s="1">
        <v>0</v>
      </c>
      <c r="M10" s="1">
        <v>125</v>
      </c>
      <c r="N10" s="1">
        <v>131</v>
      </c>
      <c r="O10" s="1">
        <v>1</v>
      </c>
      <c r="P10" s="1">
        <v>132</v>
      </c>
      <c r="Q10" s="1">
        <v>256</v>
      </c>
      <c r="R10" s="1">
        <v>1</v>
      </c>
      <c r="S10" s="1">
        <v>257</v>
      </c>
      <c r="V10" s="44" t="s">
        <v>36</v>
      </c>
      <c r="W10" s="19">
        <f t="shared" si="0"/>
        <v>38</v>
      </c>
      <c r="X10" s="19">
        <f t="shared" si="1"/>
        <v>34</v>
      </c>
      <c r="Y10" s="19">
        <f t="shared" si="2"/>
        <v>39</v>
      </c>
      <c r="Z10" s="19">
        <f t="shared" si="3"/>
        <v>73</v>
      </c>
      <c r="AA10" s="16"/>
      <c r="AB10" s="57"/>
      <c r="AC10" s="8" t="s">
        <v>43</v>
      </c>
      <c r="AD10" s="5">
        <v>25</v>
      </c>
      <c r="AE10" s="5">
        <v>85</v>
      </c>
      <c r="AF10" s="5">
        <v>76</v>
      </c>
      <c r="AG10" s="5">
        <f>SUM(AE10:AF10)</f>
        <v>161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99</v>
      </c>
      <c r="H11" s="1">
        <v>1</v>
      </c>
      <c r="I11" s="1">
        <v>0</v>
      </c>
      <c r="J11" s="1">
        <v>100</v>
      </c>
      <c r="K11" s="1">
        <v>86</v>
      </c>
      <c r="L11" s="1">
        <v>0</v>
      </c>
      <c r="M11" s="1">
        <v>86</v>
      </c>
      <c r="N11" s="1">
        <v>92</v>
      </c>
      <c r="O11" s="1">
        <v>1</v>
      </c>
      <c r="P11" s="1">
        <v>93</v>
      </c>
      <c r="Q11" s="1">
        <v>178</v>
      </c>
      <c r="R11" s="1">
        <v>1</v>
      </c>
      <c r="S11" s="1">
        <v>179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58"/>
      <c r="AC11" s="9" t="s">
        <v>45</v>
      </c>
      <c r="AD11" s="3">
        <v>13</v>
      </c>
      <c r="AE11" s="3">
        <v>8</v>
      </c>
      <c r="AF11" s="3">
        <v>15</v>
      </c>
      <c r="AG11" s="5">
        <f>SUM(AE11:AF11)</f>
        <v>23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120</v>
      </c>
      <c r="X12" s="19">
        <f t="shared" si="1"/>
        <v>125</v>
      </c>
      <c r="Y12" s="19">
        <f t="shared" si="2"/>
        <v>132</v>
      </c>
      <c r="Z12" s="19">
        <f t="shared" si="3"/>
        <v>257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103</v>
      </c>
      <c r="H13" s="1">
        <v>1</v>
      </c>
      <c r="I13" s="1">
        <v>1</v>
      </c>
      <c r="J13" s="1">
        <v>105</v>
      </c>
      <c r="K13" s="1">
        <v>109</v>
      </c>
      <c r="L13" s="1">
        <v>2</v>
      </c>
      <c r="M13" s="1">
        <v>111</v>
      </c>
      <c r="N13" s="1">
        <v>112</v>
      </c>
      <c r="O13" s="1">
        <v>2</v>
      </c>
      <c r="P13" s="1">
        <v>114</v>
      </c>
      <c r="Q13" s="1">
        <v>221</v>
      </c>
      <c r="R13" s="1">
        <v>4</v>
      </c>
      <c r="S13" s="1">
        <v>225</v>
      </c>
      <c r="V13" s="44" t="s">
        <v>44</v>
      </c>
      <c r="W13" s="19">
        <f t="shared" si="0"/>
        <v>100</v>
      </c>
      <c r="X13" s="19">
        <f t="shared" si="1"/>
        <v>86</v>
      </c>
      <c r="Y13" s="19">
        <f t="shared" si="2"/>
        <v>93</v>
      </c>
      <c r="Z13" s="19">
        <f t="shared" si="3"/>
        <v>179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105</v>
      </c>
      <c r="X15" s="19">
        <f t="shared" si="1"/>
        <v>111</v>
      </c>
      <c r="Y15" s="19">
        <f t="shared" si="2"/>
        <v>114</v>
      </c>
      <c r="Z15" s="19">
        <f t="shared" si="3"/>
        <v>225</v>
      </c>
      <c r="AA15" s="28"/>
      <c r="AB15" s="52" t="s">
        <v>60</v>
      </c>
      <c r="AC15" s="53"/>
      <c r="AD15" s="31">
        <f>VLOOKUP($A22,$A$2:$S$67,10,FALSE)+AD16</f>
        <v>814</v>
      </c>
      <c r="AE15" s="31">
        <f>VLOOKUP($A22,$A$2:$S$67,13,FALSE)+AE16</f>
        <v>820</v>
      </c>
      <c r="AF15" s="31">
        <f>VLOOKUP($A22,$A$2:$S$67,16,FALSE)+AF16</f>
        <v>922</v>
      </c>
      <c r="AG15" s="31">
        <f t="shared" ref="AG15:AG23" si="4">AE15+AF15</f>
        <v>1742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672</v>
      </c>
      <c r="AF16" s="35">
        <f>VLOOKUP($A36,$A$2:$S$67,16,FALSE)</f>
        <v>768</v>
      </c>
      <c r="AG16" s="36">
        <f t="shared" si="4"/>
        <v>1440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33</v>
      </c>
      <c r="H17" s="1">
        <v>0</v>
      </c>
      <c r="I17" s="1">
        <v>0</v>
      </c>
      <c r="J17" s="1">
        <v>33</v>
      </c>
      <c r="K17" s="1">
        <v>36</v>
      </c>
      <c r="L17" s="1">
        <v>0</v>
      </c>
      <c r="M17" s="1">
        <v>36</v>
      </c>
      <c r="N17" s="1">
        <v>34</v>
      </c>
      <c r="O17" s="1">
        <v>0</v>
      </c>
      <c r="P17" s="1">
        <v>34</v>
      </c>
      <c r="Q17" s="1">
        <v>70</v>
      </c>
      <c r="R17" s="1">
        <v>0</v>
      </c>
      <c r="S17" s="1">
        <v>70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48" t="s">
        <v>63</v>
      </c>
      <c r="AC17" s="51"/>
      <c r="AD17" s="24">
        <f t="shared" ref="AD17:AD23" si="5">VLOOKUP($A23,$A$2:$S$67,10,FALSE)</f>
        <v>228</v>
      </c>
      <c r="AE17" s="24">
        <f t="shared" ref="AE17:AE23" si="6">VLOOKUP($A23,$A$2:$S$67,13,FALSE)</f>
        <v>182</v>
      </c>
      <c r="AF17" s="24">
        <f t="shared" ref="AF17:AF23" si="7">VLOOKUP($A23,$A$2:$S$67,16,FALSE)</f>
        <v>262</v>
      </c>
      <c r="AG17" s="19">
        <f t="shared" si="4"/>
        <v>444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3</v>
      </c>
      <c r="I18" s="1">
        <v>0</v>
      </c>
      <c r="J18" s="1">
        <v>285</v>
      </c>
      <c r="K18" s="1">
        <v>267</v>
      </c>
      <c r="L18" s="1">
        <v>4</v>
      </c>
      <c r="M18" s="1">
        <v>271</v>
      </c>
      <c r="N18" s="1">
        <v>293</v>
      </c>
      <c r="O18" s="1">
        <v>1</v>
      </c>
      <c r="P18" s="1">
        <v>294</v>
      </c>
      <c r="Q18" s="1">
        <v>560</v>
      </c>
      <c r="R18" s="1">
        <v>5</v>
      </c>
      <c r="S18" s="1">
        <v>565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48" t="s">
        <v>53</v>
      </c>
      <c r="AC18" s="51"/>
      <c r="AD18" s="24">
        <f t="shared" si="5"/>
        <v>449</v>
      </c>
      <c r="AE18" s="24">
        <f t="shared" si="6"/>
        <v>431</v>
      </c>
      <c r="AF18" s="24">
        <f t="shared" si="7"/>
        <v>504</v>
      </c>
      <c r="AG18" s="19">
        <f t="shared" si="4"/>
        <v>935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152</v>
      </c>
      <c r="L19" s="1">
        <v>0</v>
      </c>
      <c r="M19" s="1">
        <v>152</v>
      </c>
      <c r="N19" s="1">
        <v>185</v>
      </c>
      <c r="O19" s="1">
        <v>0</v>
      </c>
      <c r="P19" s="1">
        <v>185</v>
      </c>
      <c r="Q19" s="1">
        <v>337</v>
      </c>
      <c r="R19" s="1">
        <v>0</v>
      </c>
      <c r="S19" s="1">
        <v>337</v>
      </c>
      <c r="V19" s="44" t="s">
        <v>51</v>
      </c>
      <c r="W19" s="19">
        <f t="shared" si="0"/>
        <v>33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5"/>
        <v>258</v>
      </c>
      <c r="AE19" s="24">
        <f t="shared" si="6"/>
        <v>127</v>
      </c>
      <c r="AF19" s="24">
        <f t="shared" si="7"/>
        <v>244</v>
      </c>
      <c r="AG19" s="19">
        <f t="shared" si="4"/>
        <v>371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83</v>
      </c>
      <c r="O20" s="1">
        <v>1</v>
      </c>
      <c r="P20" s="1">
        <v>84</v>
      </c>
      <c r="Q20" s="1">
        <v>157</v>
      </c>
      <c r="R20" s="1">
        <v>1</v>
      </c>
      <c r="S20" s="1">
        <v>158</v>
      </c>
      <c r="V20" s="44" t="s">
        <v>56</v>
      </c>
      <c r="W20" s="19">
        <f t="shared" si="0"/>
        <v>285</v>
      </c>
      <c r="X20" s="19">
        <f t="shared" si="1"/>
        <v>271</v>
      </c>
      <c r="Y20" s="19">
        <f t="shared" si="2"/>
        <v>294</v>
      </c>
      <c r="Z20" s="19">
        <f t="shared" si="3"/>
        <v>565</v>
      </c>
      <c r="AA20" s="28"/>
      <c r="AB20" s="48" t="s">
        <v>57</v>
      </c>
      <c r="AC20" s="51"/>
      <c r="AD20" s="24">
        <f t="shared" si="5"/>
        <v>493</v>
      </c>
      <c r="AE20" s="24">
        <f t="shared" si="6"/>
        <v>464</v>
      </c>
      <c r="AF20" s="24">
        <f t="shared" si="7"/>
        <v>539</v>
      </c>
      <c r="AG20" s="19">
        <f t="shared" si="4"/>
        <v>1003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152</v>
      </c>
      <c r="Y21" s="19">
        <f t="shared" si="2"/>
        <v>185</v>
      </c>
      <c r="Z21" s="19">
        <f t="shared" si="3"/>
        <v>337</v>
      </c>
      <c r="AA21" s="28"/>
      <c r="AB21" s="48" t="s">
        <v>59</v>
      </c>
      <c r="AC21" s="51"/>
      <c r="AD21" s="24">
        <f t="shared" si="5"/>
        <v>299</v>
      </c>
      <c r="AE21" s="24">
        <f t="shared" si="6"/>
        <v>258</v>
      </c>
      <c r="AF21" s="24">
        <f t="shared" si="7"/>
        <v>333</v>
      </c>
      <c r="AG21" s="19">
        <f t="shared" si="4"/>
        <v>591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141</v>
      </c>
      <c r="L22" s="1">
        <v>7</v>
      </c>
      <c r="M22" s="1">
        <v>148</v>
      </c>
      <c r="N22" s="1">
        <v>147</v>
      </c>
      <c r="O22" s="1">
        <v>7</v>
      </c>
      <c r="P22" s="1">
        <v>154</v>
      </c>
      <c r="Q22" s="1">
        <v>288</v>
      </c>
      <c r="R22" s="1">
        <v>14</v>
      </c>
      <c r="S22" s="1">
        <v>302</v>
      </c>
      <c r="V22" s="44" t="s">
        <v>61</v>
      </c>
      <c r="W22" s="19">
        <f>AD15+AD17+AD18</f>
        <v>1491</v>
      </c>
      <c r="X22" s="19">
        <f>AE15+AE17+AE18</f>
        <v>1433</v>
      </c>
      <c r="Y22" s="19">
        <f>AF15+AF17+AF18</f>
        <v>1688</v>
      </c>
      <c r="Z22" s="19">
        <f t="shared" si="3"/>
        <v>3121</v>
      </c>
      <c r="AA22" s="28"/>
      <c r="AB22" s="48" t="s">
        <v>62</v>
      </c>
      <c r="AC22" s="51"/>
      <c r="AD22" s="24">
        <f t="shared" si="5"/>
        <v>300</v>
      </c>
      <c r="AE22" s="24">
        <f t="shared" si="6"/>
        <v>286</v>
      </c>
      <c r="AF22" s="24">
        <f t="shared" si="7"/>
        <v>335</v>
      </c>
      <c r="AG22" s="19">
        <f t="shared" si="4"/>
        <v>621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182</v>
      </c>
      <c r="L23" s="1">
        <v>0</v>
      </c>
      <c r="M23" s="1">
        <v>182</v>
      </c>
      <c r="N23" s="1">
        <v>262</v>
      </c>
      <c r="O23" s="1">
        <v>0</v>
      </c>
      <c r="P23" s="1">
        <v>262</v>
      </c>
      <c r="Q23" s="1">
        <v>444</v>
      </c>
      <c r="R23" s="1">
        <v>0</v>
      </c>
      <c r="S23" s="1">
        <v>444</v>
      </c>
      <c r="V23" s="44" t="s">
        <v>64</v>
      </c>
      <c r="W23" s="19">
        <f>AD19+AD20+AD21+AD22+AD23</f>
        <v>1803</v>
      </c>
      <c r="X23" s="19">
        <f>AE19+AE20+AE21+AE22+AE23</f>
        <v>1562</v>
      </c>
      <c r="Y23" s="19">
        <f>AF19+AF20+AF21+AF22+AF23</f>
        <v>1948</v>
      </c>
      <c r="Z23" s="19">
        <f t="shared" si="3"/>
        <v>3510</v>
      </c>
      <c r="AA23" s="28"/>
      <c r="AB23" s="48" t="s">
        <v>65</v>
      </c>
      <c r="AC23" s="51"/>
      <c r="AD23" s="24">
        <f t="shared" si="5"/>
        <v>453</v>
      </c>
      <c r="AE23" s="24">
        <f t="shared" si="6"/>
        <v>427</v>
      </c>
      <c r="AF23" s="24">
        <f t="shared" si="7"/>
        <v>497</v>
      </c>
      <c r="AG23" s="19">
        <f t="shared" si="4"/>
        <v>924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444</v>
      </c>
      <c r="H24" s="1">
        <v>4</v>
      </c>
      <c r="I24" s="1">
        <v>1</v>
      </c>
      <c r="J24" s="1">
        <v>449</v>
      </c>
      <c r="K24" s="1">
        <v>427</v>
      </c>
      <c r="L24" s="1">
        <v>4</v>
      </c>
      <c r="M24" s="1">
        <v>431</v>
      </c>
      <c r="N24" s="1">
        <v>503</v>
      </c>
      <c r="O24" s="1">
        <v>1</v>
      </c>
      <c r="P24" s="1">
        <v>504</v>
      </c>
      <c r="Q24" s="1">
        <v>930</v>
      </c>
      <c r="R24" s="1">
        <v>5</v>
      </c>
      <c r="S24" s="1">
        <v>935</v>
      </c>
      <c r="V24" s="44" t="s">
        <v>66</v>
      </c>
      <c r="W24" s="19">
        <f>AD31+AD32</f>
        <v>1377</v>
      </c>
      <c r="X24" s="19">
        <f>AE31+AE32</f>
        <v>1604</v>
      </c>
      <c r="Y24" s="19">
        <f>AF31+AF32</f>
        <v>1741</v>
      </c>
      <c r="Z24" s="19">
        <f t="shared" si="3"/>
        <v>3345</v>
      </c>
      <c r="AA24" s="16"/>
      <c r="AB24" s="48" t="s">
        <v>128</v>
      </c>
      <c r="AC24" s="51"/>
      <c r="AD24" s="19">
        <f>AD15+SUM(AD17:AD23)</f>
        <v>3294</v>
      </c>
      <c r="AE24" s="19">
        <f>AE15+SUM(AE17:AE23)</f>
        <v>2995</v>
      </c>
      <c r="AF24" s="19">
        <f>AF15+SUM(AF17:AF23)</f>
        <v>3636</v>
      </c>
      <c r="AG24" s="19">
        <f>AG15+SUM(AG17:AG23)</f>
        <v>6631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255</v>
      </c>
      <c r="H25" s="1">
        <v>3</v>
      </c>
      <c r="I25" s="1">
        <v>0</v>
      </c>
      <c r="J25" s="1">
        <v>258</v>
      </c>
      <c r="K25" s="1">
        <v>125</v>
      </c>
      <c r="L25" s="1">
        <v>2</v>
      </c>
      <c r="M25" s="1">
        <v>127</v>
      </c>
      <c r="N25" s="1">
        <v>243</v>
      </c>
      <c r="O25" s="1">
        <v>1</v>
      </c>
      <c r="P25" s="1">
        <v>244</v>
      </c>
      <c r="Q25" s="1">
        <v>368</v>
      </c>
      <c r="R25" s="1">
        <v>3</v>
      </c>
      <c r="S25" s="1">
        <v>371</v>
      </c>
      <c r="V25" s="44" t="s">
        <v>69</v>
      </c>
      <c r="W25" s="19">
        <f>AD33+AD34</f>
        <v>510</v>
      </c>
      <c r="X25" s="19">
        <f>AE33+AE34</f>
        <v>471</v>
      </c>
      <c r="Y25" s="19">
        <f>AF33+AF34</f>
        <v>560</v>
      </c>
      <c r="Z25" s="19">
        <f t="shared" si="3"/>
        <v>1031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462</v>
      </c>
      <c r="L26" s="1">
        <v>2</v>
      </c>
      <c r="M26" s="1">
        <v>464</v>
      </c>
      <c r="N26" s="1">
        <v>538</v>
      </c>
      <c r="O26" s="1">
        <v>1</v>
      </c>
      <c r="P26" s="1">
        <v>539</v>
      </c>
      <c r="Q26" s="1">
        <v>1000</v>
      </c>
      <c r="R26" s="1">
        <v>3</v>
      </c>
      <c r="S26" s="1">
        <v>1003</v>
      </c>
      <c r="V26" s="44" t="s">
        <v>71</v>
      </c>
      <c r="W26" s="19">
        <f>AD35+AD36+AD37</f>
        <v>2249</v>
      </c>
      <c r="X26" s="19">
        <f>AE35+AE36+AE37</f>
        <v>2933</v>
      </c>
      <c r="Y26" s="19">
        <f>AF35+AF36+AF37</f>
        <v>3082</v>
      </c>
      <c r="Z26" s="19">
        <f t="shared" si="3"/>
        <v>6015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297</v>
      </c>
      <c r="H27" s="1">
        <v>0</v>
      </c>
      <c r="I27" s="1">
        <v>2</v>
      </c>
      <c r="J27" s="1">
        <v>299</v>
      </c>
      <c r="K27" s="1">
        <v>257</v>
      </c>
      <c r="L27" s="1">
        <v>1</v>
      </c>
      <c r="M27" s="1">
        <v>258</v>
      </c>
      <c r="N27" s="1">
        <v>332</v>
      </c>
      <c r="O27" s="1">
        <v>1</v>
      </c>
      <c r="P27" s="1">
        <v>333</v>
      </c>
      <c r="Q27" s="1">
        <v>589</v>
      </c>
      <c r="R27" s="1">
        <v>2</v>
      </c>
      <c r="S27" s="1">
        <v>591</v>
      </c>
      <c r="V27" s="44" t="s">
        <v>72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84</v>
      </c>
      <c r="Z27" s="19">
        <f t="shared" si="3"/>
        <v>158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298</v>
      </c>
      <c r="H28" s="1">
        <v>1</v>
      </c>
      <c r="I28" s="1">
        <v>1</v>
      </c>
      <c r="J28" s="1">
        <v>300</v>
      </c>
      <c r="K28" s="1">
        <v>285</v>
      </c>
      <c r="L28" s="1">
        <v>1</v>
      </c>
      <c r="M28" s="1">
        <v>286</v>
      </c>
      <c r="N28" s="1">
        <v>333</v>
      </c>
      <c r="O28" s="1">
        <v>2</v>
      </c>
      <c r="P28" s="1">
        <v>335</v>
      </c>
      <c r="Q28" s="1">
        <v>618</v>
      </c>
      <c r="R28" s="1">
        <v>3</v>
      </c>
      <c r="S28" s="1">
        <v>621</v>
      </c>
      <c r="V28" s="44" t="s">
        <v>73</v>
      </c>
      <c r="W28" s="19">
        <f>AD50</f>
        <v>1773</v>
      </c>
      <c r="X28" s="19">
        <f>AE50</f>
        <v>2479</v>
      </c>
      <c r="Y28" s="19">
        <f>AF50</f>
        <v>2595</v>
      </c>
      <c r="Z28" s="19">
        <f t="shared" si="3"/>
        <v>5074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450</v>
      </c>
      <c r="H29" s="1">
        <v>1</v>
      </c>
      <c r="I29" s="1">
        <v>2</v>
      </c>
      <c r="J29" s="1">
        <v>453</v>
      </c>
      <c r="K29" s="1">
        <v>425</v>
      </c>
      <c r="L29" s="1">
        <v>2</v>
      </c>
      <c r="M29" s="1">
        <v>427</v>
      </c>
      <c r="N29" s="1">
        <v>496</v>
      </c>
      <c r="O29" s="1">
        <v>1</v>
      </c>
      <c r="P29" s="1">
        <v>497</v>
      </c>
      <c r="Q29" s="1">
        <v>921</v>
      </c>
      <c r="R29" s="1">
        <v>3</v>
      </c>
      <c r="S29" s="1">
        <v>924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32</v>
      </c>
      <c r="Y29" s="19">
        <f t="shared" ref="Y29:Y52" si="10">VLOOKUP($A44,$A$2:$S$67,16,FALSE)</f>
        <v>35</v>
      </c>
      <c r="Z29" s="19">
        <f t="shared" si="3"/>
        <v>67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697</v>
      </c>
      <c r="H30" s="1">
        <v>0</v>
      </c>
      <c r="I30" s="1">
        <v>4</v>
      </c>
      <c r="J30" s="1">
        <v>701</v>
      </c>
      <c r="K30" s="1">
        <v>812</v>
      </c>
      <c r="L30" s="1">
        <v>2</v>
      </c>
      <c r="M30" s="1">
        <v>814</v>
      </c>
      <c r="N30" s="1">
        <v>886</v>
      </c>
      <c r="O30" s="1">
        <v>3</v>
      </c>
      <c r="P30" s="1">
        <v>889</v>
      </c>
      <c r="Q30" s="1">
        <v>1698</v>
      </c>
      <c r="R30" s="1">
        <v>5</v>
      </c>
      <c r="S30" s="1">
        <v>1703</v>
      </c>
      <c r="V30" s="44" t="s">
        <v>77</v>
      </c>
      <c r="W30" s="19">
        <f t="shared" si="8"/>
        <v>80</v>
      </c>
      <c r="X30" s="19">
        <f t="shared" si="9"/>
        <v>85</v>
      </c>
      <c r="Y30" s="19">
        <f t="shared" si="10"/>
        <v>83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7</v>
      </c>
      <c r="I31" s="1">
        <v>5</v>
      </c>
      <c r="J31" s="1">
        <v>676</v>
      </c>
      <c r="K31" s="1">
        <v>782</v>
      </c>
      <c r="L31" s="1">
        <v>8</v>
      </c>
      <c r="M31" s="1">
        <v>790</v>
      </c>
      <c r="N31" s="1">
        <v>846</v>
      </c>
      <c r="O31" s="1">
        <v>6</v>
      </c>
      <c r="P31" s="1">
        <v>852</v>
      </c>
      <c r="Q31" s="1">
        <v>1628</v>
      </c>
      <c r="R31" s="1">
        <v>14</v>
      </c>
      <c r="S31" s="1">
        <v>1642</v>
      </c>
      <c r="V31" s="44" t="s">
        <v>79</v>
      </c>
      <c r="W31" s="19">
        <f t="shared" si="8"/>
        <v>65</v>
      </c>
      <c r="X31" s="19">
        <f t="shared" si="9"/>
        <v>62</v>
      </c>
      <c r="Y31" s="19">
        <f t="shared" si="10"/>
        <v>64</v>
      </c>
      <c r="Z31" s="19">
        <f t="shared" si="3"/>
        <v>126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814</v>
      </c>
      <c r="AF31" s="24">
        <f>VLOOKUP($A30,$A$2:$S$67,16,FALSE)</f>
        <v>889</v>
      </c>
      <c r="AG31" s="19">
        <f t="shared" ref="AG31:AG37" si="11">AE31+AF31</f>
        <v>1703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690</v>
      </c>
      <c r="H32" s="1">
        <v>4</v>
      </c>
      <c r="I32" s="1">
        <v>4</v>
      </c>
      <c r="J32" s="1">
        <v>698</v>
      </c>
      <c r="K32" s="1">
        <v>848</v>
      </c>
      <c r="L32" s="1">
        <v>4</v>
      </c>
      <c r="M32" s="1">
        <v>852</v>
      </c>
      <c r="N32" s="1">
        <v>931</v>
      </c>
      <c r="O32" s="1">
        <v>7</v>
      </c>
      <c r="P32" s="1">
        <v>938</v>
      </c>
      <c r="Q32" s="1">
        <v>1779</v>
      </c>
      <c r="R32" s="1">
        <v>11</v>
      </c>
      <c r="S32" s="1">
        <v>1790</v>
      </c>
      <c r="V32" s="44" t="s">
        <v>82</v>
      </c>
      <c r="W32" s="19">
        <f t="shared" si="8"/>
        <v>45</v>
      </c>
      <c r="X32" s="19">
        <f t="shared" si="9"/>
        <v>45</v>
      </c>
      <c r="Y32" s="19">
        <f t="shared" si="10"/>
        <v>41</v>
      </c>
      <c r="Z32" s="19">
        <f t="shared" si="3"/>
        <v>86</v>
      </c>
      <c r="AA32" s="28"/>
      <c r="AB32" s="48" t="s">
        <v>83</v>
      </c>
      <c r="AC32" s="49"/>
      <c r="AD32" s="24">
        <f>VLOOKUP($A31,$A$2:$S$67,10,FALSE)</f>
        <v>676</v>
      </c>
      <c r="AE32" s="24">
        <f>VLOOKUP($A31,$A$2:$S$67,13,FALSE)</f>
        <v>790</v>
      </c>
      <c r="AF32" s="24">
        <f>VLOOKUP($A31,$A$2:$S$67,16,FALSE)</f>
        <v>852</v>
      </c>
      <c r="AG32" s="19">
        <f t="shared" si="11"/>
        <v>1642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962</v>
      </c>
      <c r="H33" s="1">
        <v>1</v>
      </c>
      <c r="I33" s="1">
        <v>6</v>
      </c>
      <c r="J33" s="1">
        <v>969</v>
      </c>
      <c r="K33" s="1">
        <v>1372</v>
      </c>
      <c r="L33" s="1">
        <v>4</v>
      </c>
      <c r="M33" s="1">
        <v>1376</v>
      </c>
      <c r="N33" s="1">
        <v>1420</v>
      </c>
      <c r="O33" s="1">
        <v>4</v>
      </c>
      <c r="P33" s="1">
        <v>1424</v>
      </c>
      <c r="Q33" s="1">
        <v>2792</v>
      </c>
      <c r="R33" s="1">
        <v>8</v>
      </c>
      <c r="S33" s="1">
        <v>2800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48" t="s">
        <v>86</v>
      </c>
      <c r="AC33" s="49"/>
      <c r="AD33" s="24">
        <f>VLOOKUP($A42,$A$2:$S$67,10,FALSE)</f>
        <v>262</v>
      </c>
      <c r="AE33" s="24">
        <f>VLOOKUP($A42,$A$2:$S$67,13,FALSE)</f>
        <v>226</v>
      </c>
      <c r="AF33" s="24">
        <f>VLOOKUP($A42,$A$2:$S$67,16,FALSE)</f>
        <v>293</v>
      </c>
      <c r="AG33" s="19">
        <f t="shared" si="11"/>
        <v>519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576</v>
      </c>
      <c r="H34" s="1">
        <v>1</v>
      </c>
      <c r="I34" s="1">
        <v>5</v>
      </c>
      <c r="J34" s="1">
        <v>582</v>
      </c>
      <c r="K34" s="1">
        <v>702</v>
      </c>
      <c r="L34" s="1">
        <v>3</v>
      </c>
      <c r="M34" s="1">
        <v>705</v>
      </c>
      <c r="N34" s="1">
        <v>717</v>
      </c>
      <c r="O34" s="1">
        <v>3</v>
      </c>
      <c r="P34" s="1">
        <v>720</v>
      </c>
      <c r="Q34" s="1">
        <v>1419</v>
      </c>
      <c r="R34" s="1">
        <v>6</v>
      </c>
      <c r="S34" s="1">
        <v>1425</v>
      </c>
      <c r="V34" s="44" t="s">
        <v>88</v>
      </c>
      <c r="W34" s="19">
        <f t="shared" si="8"/>
        <v>38</v>
      </c>
      <c r="X34" s="19">
        <f t="shared" si="9"/>
        <v>42</v>
      </c>
      <c r="Y34" s="19">
        <f t="shared" si="10"/>
        <v>43</v>
      </c>
      <c r="Z34" s="19">
        <f t="shared" si="3"/>
        <v>85</v>
      </c>
      <c r="AA34" s="28"/>
      <c r="AB34" s="48" t="s">
        <v>89</v>
      </c>
      <c r="AC34" s="49"/>
      <c r="AD34" s="24">
        <f>VLOOKUP($A43,$A$2:$S$67,10,FALSE)</f>
        <v>248</v>
      </c>
      <c r="AE34" s="24">
        <f>VLOOKUP($A43,$A$2:$S$67,13,FALSE)</f>
        <v>245</v>
      </c>
      <c r="AF34" s="24">
        <f>VLOOKUP($A43,$A$2:$S$67,16,FALSE)</f>
        <v>267</v>
      </c>
      <c r="AG34" s="19">
        <f t="shared" si="11"/>
        <v>512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21</v>
      </c>
      <c r="Y35" s="19">
        <f t="shared" si="10"/>
        <v>14</v>
      </c>
      <c r="Z35" s="19">
        <f t="shared" si="3"/>
        <v>35</v>
      </c>
      <c r="AA35" s="28"/>
      <c r="AB35" s="48" t="s">
        <v>92</v>
      </c>
      <c r="AC35" s="49"/>
      <c r="AD35" s="24">
        <f>VLOOKUP($A32,$A$2:$S$67,10,FALSE)</f>
        <v>698</v>
      </c>
      <c r="AE35" s="24">
        <f>VLOOKUP($A32,$A$2:$S$67,13,FALSE)</f>
        <v>852</v>
      </c>
      <c r="AF35" s="24">
        <f>VLOOKUP($A32,$A$2:$S$67,16,FALSE)</f>
        <v>938</v>
      </c>
      <c r="AG35" s="19">
        <f t="shared" si="11"/>
        <v>1790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3</v>
      </c>
      <c r="J36" s="1">
        <v>663</v>
      </c>
      <c r="K36" s="1">
        <v>668</v>
      </c>
      <c r="L36" s="1">
        <v>4</v>
      </c>
      <c r="M36" s="1">
        <v>672</v>
      </c>
      <c r="N36" s="1">
        <v>765</v>
      </c>
      <c r="O36" s="1">
        <v>3</v>
      </c>
      <c r="P36" s="1">
        <v>768</v>
      </c>
      <c r="Q36" s="1">
        <v>1433</v>
      </c>
      <c r="R36" s="1">
        <v>7</v>
      </c>
      <c r="S36" s="1">
        <v>1440</v>
      </c>
      <c r="V36" s="44" t="s">
        <v>94</v>
      </c>
      <c r="W36" s="19">
        <f t="shared" si="8"/>
        <v>116</v>
      </c>
      <c r="X36" s="19">
        <f t="shared" si="9"/>
        <v>105</v>
      </c>
      <c r="Y36" s="19">
        <f t="shared" si="10"/>
        <v>123</v>
      </c>
      <c r="Z36" s="19">
        <f t="shared" si="3"/>
        <v>228</v>
      </c>
      <c r="AA36" s="28"/>
      <c r="AB36" s="48" t="s">
        <v>84</v>
      </c>
      <c r="AC36" s="49"/>
      <c r="AD36" s="24">
        <f>VLOOKUP($A33,$A$2:$S$67,10,FALSE)</f>
        <v>969</v>
      </c>
      <c r="AE36" s="24">
        <f>VLOOKUP($A33,$A$2:$S$67,13,FALSE)</f>
        <v>1376</v>
      </c>
      <c r="AF36" s="24">
        <f>VLOOKUP($A33,$A$2:$S$67,16,FALSE)</f>
        <v>1424</v>
      </c>
      <c r="AG36" s="19">
        <f t="shared" si="11"/>
        <v>2800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453</v>
      </c>
      <c r="H37" s="1">
        <v>1</v>
      </c>
      <c r="I37" s="1">
        <v>2</v>
      </c>
      <c r="J37" s="1">
        <v>456</v>
      </c>
      <c r="K37" s="1">
        <v>503</v>
      </c>
      <c r="L37" s="1">
        <v>5</v>
      </c>
      <c r="M37" s="1">
        <v>508</v>
      </c>
      <c r="N37" s="1">
        <v>559</v>
      </c>
      <c r="O37" s="1">
        <v>4</v>
      </c>
      <c r="P37" s="1">
        <v>563</v>
      </c>
      <c r="Q37" s="1">
        <v>1062</v>
      </c>
      <c r="R37" s="1">
        <v>9</v>
      </c>
      <c r="S37" s="1">
        <v>1071</v>
      </c>
      <c r="V37" s="44" t="s">
        <v>96</v>
      </c>
      <c r="W37" s="19">
        <f t="shared" si="8"/>
        <v>162</v>
      </c>
      <c r="X37" s="19">
        <f t="shared" si="9"/>
        <v>132</v>
      </c>
      <c r="Y37" s="19">
        <f t="shared" si="10"/>
        <v>159</v>
      </c>
      <c r="Z37" s="19">
        <f t="shared" si="3"/>
        <v>291</v>
      </c>
      <c r="AA37" s="28"/>
      <c r="AB37" s="48" t="s">
        <v>87</v>
      </c>
      <c r="AC37" s="49"/>
      <c r="AD37" s="24">
        <f>VLOOKUP($A34,$A$2:$S$67,10,FALSE)</f>
        <v>582</v>
      </c>
      <c r="AE37" s="24">
        <f>VLOOKUP($A34,$A$2:$S$67,13,FALSE)</f>
        <v>705</v>
      </c>
      <c r="AF37" s="24">
        <f>VLOOKUP($A34,$A$2:$S$67,16,FALSE)</f>
        <v>720</v>
      </c>
      <c r="AG37" s="19">
        <f t="shared" si="11"/>
        <v>1425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560</v>
      </c>
      <c r="L38" s="1">
        <v>3</v>
      </c>
      <c r="M38" s="1">
        <v>563</v>
      </c>
      <c r="N38" s="1">
        <v>594</v>
      </c>
      <c r="O38" s="1">
        <v>5</v>
      </c>
      <c r="P38" s="1">
        <v>599</v>
      </c>
      <c r="Q38" s="1">
        <v>1154</v>
      </c>
      <c r="R38" s="1">
        <v>8</v>
      </c>
      <c r="S38" s="1">
        <v>1162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48" t="s">
        <v>67</v>
      </c>
      <c r="AC38" s="49"/>
      <c r="AD38" s="19">
        <f>SUM(AD31:AD37)</f>
        <v>4136</v>
      </c>
      <c r="AE38" s="19">
        <f>SUM(AE31:AE37)</f>
        <v>5008</v>
      </c>
      <c r="AF38" s="19">
        <f>SUM(AF31:AF37)</f>
        <v>5383</v>
      </c>
      <c r="AG38" s="19">
        <f>SUM(AG31:AG37)</f>
        <v>10391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316</v>
      </c>
      <c r="L39" s="1">
        <v>2</v>
      </c>
      <c r="M39" s="1">
        <v>318</v>
      </c>
      <c r="N39" s="1">
        <v>307</v>
      </c>
      <c r="O39" s="1">
        <v>6</v>
      </c>
      <c r="P39" s="1">
        <v>313</v>
      </c>
      <c r="Q39" s="1">
        <v>623</v>
      </c>
      <c r="R39" s="1">
        <v>8</v>
      </c>
      <c r="S39" s="1">
        <v>631</v>
      </c>
      <c r="V39" s="44" t="s">
        <v>100</v>
      </c>
      <c r="W39" s="19">
        <f t="shared" si="8"/>
        <v>39</v>
      </c>
      <c r="X39" s="19">
        <f t="shared" si="9"/>
        <v>32</v>
      </c>
      <c r="Y39" s="19">
        <f t="shared" si="10"/>
        <v>36</v>
      </c>
      <c r="Z39" s="19">
        <f t="shared" si="3"/>
        <v>68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580</v>
      </c>
      <c r="L40" s="1">
        <v>3</v>
      </c>
      <c r="M40" s="1">
        <v>583</v>
      </c>
      <c r="N40" s="1">
        <v>588</v>
      </c>
      <c r="O40" s="1">
        <v>5</v>
      </c>
      <c r="P40" s="1">
        <v>593</v>
      </c>
      <c r="Q40" s="1">
        <v>1168</v>
      </c>
      <c r="R40" s="1">
        <v>8</v>
      </c>
      <c r="S40" s="1">
        <v>1176</v>
      </c>
      <c r="V40" s="44" t="s">
        <v>102</v>
      </c>
      <c r="W40" s="19">
        <f t="shared" si="8"/>
        <v>117</v>
      </c>
      <c r="X40" s="19">
        <f t="shared" si="9"/>
        <v>101</v>
      </c>
      <c r="Y40" s="19">
        <f t="shared" si="10"/>
        <v>117</v>
      </c>
      <c r="Z40" s="19">
        <f t="shared" si="3"/>
        <v>218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321</v>
      </c>
      <c r="H41" s="1">
        <v>1</v>
      </c>
      <c r="I41" s="1">
        <v>6</v>
      </c>
      <c r="J41" s="1">
        <v>328</v>
      </c>
      <c r="K41" s="1">
        <v>504</v>
      </c>
      <c r="L41" s="1">
        <v>3</v>
      </c>
      <c r="M41" s="1">
        <v>507</v>
      </c>
      <c r="N41" s="1">
        <v>522</v>
      </c>
      <c r="O41" s="1">
        <v>5</v>
      </c>
      <c r="P41" s="1">
        <v>527</v>
      </c>
      <c r="Q41" s="1">
        <v>1026</v>
      </c>
      <c r="R41" s="1">
        <v>8</v>
      </c>
      <c r="S41" s="1">
        <v>1034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223</v>
      </c>
      <c r="L42" s="1">
        <v>3</v>
      </c>
      <c r="M42" s="1">
        <v>226</v>
      </c>
      <c r="N42" s="1">
        <v>287</v>
      </c>
      <c r="O42" s="1">
        <v>6</v>
      </c>
      <c r="P42" s="1">
        <v>293</v>
      </c>
      <c r="Q42" s="1">
        <v>510</v>
      </c>
      <c r="R42" s="1">
        <v>9</v>
      </c>
      <c r="S42" s="1">
        <v>519</v>
      </c>
      <c r="V42" s="44" t="s">
        <v>106</v>
      </c>
      <c r="W42" s="19">
        <f t="shared" si="8"/>
        <v>156</v>
      </c>
      <c r="X42" s="19">
        <f t="shared" si="9"/>
        <v>121</v>
      </c>
      <c r="Y42" s="19">
        <f t="shared" si="10"/>
        <v>141</v>
      </c>
      <c r="Z42" s="19">
        <f t="shared" si="3"/>
        <v>262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248</v>
      </c>
      <c r="H43" s="1">
        <v>0</v>
      </c>
      <c r="I43" s="1">
        <v>0</v>
      </c>
      <c r="J43" s="1">
        <v>248</v>
      </c>
      <c r="K43" s="1">
        <v>245</v>
      </c>
      <c r="L43" s="1">
        <v>0</v>
      </c>
      <c r="M43" s="1">
        <v>245</v>
      </c>
      <c r="N43" s="1">
        <v>267</v>
      </c>
      <c r="O43" s="1">
        <v>0</v>
      </c>
      <c r="P43" s="1">
        <v>267</v>
      </c>
      <c r="Q43" s="1">
        <v>512</v>
      </c>
      <c r="R43" s="1">
        <v>0</v>
      </c>
      <c r="S43" s="1">
        <v>512</v>
      </c>
      <c r="V43" s="44" t="s">
        <v>108</v>
      </c>
      <c r="W43" s="19">
        <f t="shared" si="8"/>
        <v>39</v>
      </c>
      <c r="X43" s="19">
        <f t="shared" si="9"/>
        <v>35</v>
      </c>
      <c r="Y43" s="19">
        <f t="shared" si="10"/>
        <v>42</v>
      </c>
      <c r="Z43" s="19">
        <f t="shared" si="3"/>
        <v>77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32</v>
      </c>
      <c r="L44" s="1">
        <v>0</v>
      </c>
      <c r="M44" s="1">
        <v>32</v>
      </c>
      <c r="N44" s="1">
        <v>35</v>
      </c>
      <c r="O44" s="1">
        <v>0</v>
      </c>
      <c r="P44" s="1">
        <v>35</v>
      </c>
      <c r="Q44" s="1">
        <v>67</v>
      </c>
      <c r="R44" s="1">
        <v>0</v>
      </c>
      <c r="S44" s="1">
        <v>67</v>
      </c>
      <c r="V44" s="44" t="s">
        <v>110</v>
      </c>
      <c r="W44" s="19">
        <f t="shared" si="8"/>
        <v>97</v>
      </c>
      <c r="X44" s="19">
        <f t="shared" si="9"/>
        <v>77</v>
      </c>
      <c r="Y44" s="19">
        <f t="shared" si="10"/>
        <v>89</v>
      </c>
      <c r="Z44" s="19">
        <f t="shared" si="3"/>
        <v>166</v>
      </c>
      <c r="AA44" s="16"/>
      <c r="AB44" s="29"/>
      <c r="AC44" s="4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85</v>
      </c>
      <c r="L45" s="1">
        <v>0</v>
      </c>
      <c r="M45" s="1">
        <v>85</v>
      </c>
      <c r="N45" s="1">
        <v>83</v>
      </c>
      <c r="O45" s="1">
        <v>0</v>
      </c>
      <c r="P45" s="1">
        <v>83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456</v>
      </c>
      <c r="AE45" s="24">
        <f>VLOOKUP($A37,$A$2:$S$67,13,FALSE)</f>
        <v>508</v>
      </c>
      <c r="AF45" s="24">
        <f>VLOOKUP($A37,$A$2:$S$67,16,FALSE)</f>
        <v>563</v>
      </c>
      <c r="AG45" s="19">
        <f>AE45+AF45</f>
        <v>1071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62</v>
      </c>
      <c r="L46" s="1">
        <v>0</v>
      </c>
      <c r="M46" s="1">
        <v>62</v>
      </c>
      <c r="N46" s="1">
        <v>64</v>
      </c>
      <c r="O46" s="1">
        <v>0</v>
      </c>
      <c r="P46" s="1">
        <v>64</v>
      </c>
      <c r="Q46" s="1">
        <v>126</v>
      </c>
      <c r="R46" s="1">
        <v>0</v>
      </c>
      <c r="S46" s="1">
        <v>126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48" t="s">
        <v>114</v>
      </c>
      <c r="AC46" s="49"/>
      <c r="AD46" s="24">
        <f>VLOOKUP($A38,$A$2:$S$67,10,FALSE)</f>
        <v>424</v>
      </c>
      <c r="AE46" s="24">
        <f>VLOOKUP($A38,$A$2:$S$67,13,FALSE)</f>
        <v>563</v>
      </c>
      <c r="AF46" s="24">
        <f>VLOOKUP($A38,$A$2:$S$67,16,FALSE)</f>
        <v>599</v>
      </c>
      <c r="AG46" s="19">
        <f>AE46+AF46</f>
        <v>1162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45</v>
      </c>
      <c r="L47" s="1">
        <v>0</v>
      </c>
      <c r="M47" s="1">
        <v>45</v>
      </c>
      <c r="N47" s="1">
        <v>41</v>
      </c>
      <c r="O47" s="1">
        <v>0</v>
      </c>
      <c r="P47" s="1">
        <v>41</v>
      </c>
      <c r="Q47" s="1">
        <v>86</v>
      </c>
      <c r="R47" s="1">
        <v>0</v>
      </c>
      <c r="S47" s="1">
        <v>86</v>
      </c>
      <c r="V47" s="44" t="s">
        <v>115</v>
      </c>
      <c r="W47" s="19">
        <f t="shared" si="8"/>
        <v>63</v>
      </c>
      <c r="X47" s="19">
        <f t="shared" si="9"/>
        <v>57</v>
      </c>
      <c r="Y47" s="19">
        <f t="shared" si="10"/>
        <v>67</v>
      </c>
      <c r="Z47" s="19">
        <f t="shared" si="3"/>
        <v>124</v>
      </c>
      <c r="AA47" s="28"/>
      <c r="AB47" s="48" t="s">
        <v>116</v>
      </c>
      <c r="AC47" s="49"/>
      <c r="AD47" s="24">
        <f>VLOOKUP($A39,$A$2:$S$67,10,FALSE)</f>
        <v>196</v>
      </c>
      <c r="AE47" s="24">
        <f>VLOOKUP($A39,$A$2:$S$67,13,FALSE)</f>
        <v>318</v>
      </c>
      <c r="AF47" s="24">
        <f>VLOOKUP($A39,$A$2:$S$67,16,FALSE)</f>
        <v>313</v>
      </c>
      <c r="AG47" s="19">
        <f>AE47+AF47</f>
        <v>631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371</v>
      </c>
      <c r="X48" s="19">
        <f t="shared" si="9"/>
        <v>372</v>
      </c>
      <c r="Y48" s="19">
        <f t="shared" si="10"/>
        <v>358</v>
      </c>
      <c r="Z48" s="19">
        <f t="shared" si="3"/>
        <v>730</v>
      </c>
      <c r="AA48" s="28"/>
      <c r="AB48" s="48" t="s">
        <v>118</v>
      </c>
      <c r="AC48" s="49"/>
      <c r="AD48" s="24">
        <f>VLOOKUP($A40,$A$2:$S$67,10,FALSE)</f>
        <v>369</v>
      </c>
      <c r="AE48" s="24">
        <f>VLOOKUP($A40,$A$2:$S$67,13,FALSE)</f>
        <v>583</v>
      </c>
      <c r="AF48" s="24">
        <f>VLOOKUP($A40,$A$2:$S$67,16,FALSE)</f>
        <v>593</v>
      </c>
      <c r="AG48" s="19">
        <f>AE48+AF48</f>
        <v>1176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38</v>
      </c>
      <c r="H49" s="1">
        <v>0</v>
      </c>
      <c r="I49" s="1">
        <v>0</v>
      </c>
      <c r="J49" s="1">
        <v>38</v>
      </c>
      <c r="K49" s="1">
        <v>42</v>
      </c>
      <c r="L49" s="1">
        <v>0</v>
      </c>
      <c r="M49" s="1">
        <v>42</v>
      </c>
      <c r="N49" s="1">
        <v>43</v>
      </c>
      <c r="O49" s="1">
        <v>0</v>
      </c>
      <c r="P49" s="1">
        <v>43</v>
      </c>
      <c r="Q49" s="1">
        <v>85</v>
      </c>
      <c r="R49" s="1">
        <v>0</v>
      </c>
      <c r="S49" s="1">
        <v>85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328</v>
      </c>
      <c r="AE49" s="24">
        <f>VLOOKUP($A41,$A$2:$S$67,13,FALSE)</f>
        <v>507</v>
      </c>
      <c r="AF49" s="24">
        <f>VLOOKUP($A41,$A$2:$S$67,16,FALSE)</f>
        <v>527</v>
      </c>
      <c r="AG49" s="19">
        <f>AE49+AF49</f>
        <v>1034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21</v>
      </c>
      <c r="L50" s="1">
        <v>0</v>
      </c>
      <c r="M50" s="1">
        <v>21</v>
      </c>
      <c r="N50" s="1">
        <v>14</v>
      </c>
      <c r="O50" s="1">
        <v>0</v>
      </c>
      <c r="P50" s="1">
        <v>14</v>
      </c>
      <c r="Q50" s="1">
        <v>35</v>
      </c>
      <c r="R50" s="1">
        <v>0</v>
      </c>
      <c r="S50" s="1">
        <v>35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48" t="s">
        <v>67</v>
      </c>
      <c r="AC50" s="49"/>
      <c r="AD50" s="19">
        <f>SUM(AD45:AD49)</f>
        <v>1773</v>
      </c>
      <c r="AE50" s="19">
        <f>SUM(AE45:AE49)</f>
        <v>2479</v>
      </c>
      <c r="AF50" s="19">
        <f>SUM(AF45:AF49)</f>
        <v>2595</v>
      </c>
      <c r="AG50" s="19">
        <f>SUM(AG45:AG49)</f>
        <v>5074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5</v>
      </c>
      <c r="I51" s="1">
        <v>0</v>
      </c>
      <c r="J51" s="1">
        <v>116</v>
      </c>
      <c r="K51" s="1">
        <v>102</v>
      </c>
      <c r="L51" s="1">
        <v>3</v>
      </c>
      <c r="M51" s="1">
        <v>105</v>
      </c>
      <c r="N51" s="1">
        <v>121</v>
      </c>
      <c r="O51" s="1">
        <v>2</v>
      </c>
      <c r="P51" s="1">
        <v>123</v>
      </c>
      <c r="Q51" s="1">
        <v>223</v>
      </c>
      <c r="R51" s="1">
        <v>5</v>
      </c>
      <c r="S51" s="1">
        <v>228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139</v>
      </c>
      <c r="H52" s="1">
        <v>22</v>
      </c>
      <c r="I52" s="1">
        <v>1</v>
      </c>
      <c r="J52" s="1">
        <v>162</v>
      </c>
      <c r="K52" s="1">
        <v>129</v>
      </c>
      <c r="L52" s="1">
        <v>3</v>
      </c>
      <c r="M52" s="1">
        <v>132</v>
      </c>
      <c r="N52" s="1">
        <v>139</v>
      </c>
      <c r="O52" s="1">
        <v>20</v>
      </c>
      <c r="P52" s="1">
        <v>159</v>
      </c>
      <c r="Q52" s="1">
        <v>268</v>
      </c>
      <c r="R52" s="1">
        <v>23</v>
      </c>
      <c r="S52" s="1">
        <v>291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6</v>
      </c>
      <c r="I54" s="1">
        <v>0</v>
      </c>
      <c r="J54" s="1">
        <v>39</v>
      </c>
      <c r="K54" s="1">
        <v>26</v>
      </c>
      <c r="L54" s="1">
        <v>6</v>
      </c>
      <c r="M54" s="1">
        <v>32</v>
      </c>
      <c r="N54" s="1">
        <v>36</v>
      </c>
      <c r="O54" s="1">
        <v>0</v>
      </c>
      <c r="P54" s="1">
        <v>36</v>
      </c>
      <c r="Q54" s="1">
        <v>62</v>
      </c>
      <c r="R54" s="1">
        <v>6</v>
      </c>
      <c r="S54" s="1">
        <v>68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101</v>
      </c>
      <c r="H55" s="1">
        <v>16</v>
      </c>
      <c r="I55" s="1">
        <v>0</v>
      </c>
      <c r="J55" s="1">
        <v>117</v>
      </c>
      <c r="K55" s="1">
        <v>98</v>
      </c>
      <c r="L55" s="1">
        <v>3</v>
      </c>
      <c r="M55" s="1">
        <v>101</v>
      </c>
      <c r="N55" s="1">
        <v>104</v>
      </c>
      <c r="O55" s="1">
        <v>13</v>
      </c>
      <c r="P55" s="1">
        <v>117</v>
      </c>
      <c r="Q55" s="1">
        <v>202</v>
      </c>
      <c r="R55" s="1">
        <v>16</v>
      </c>
      <c r="S55" s="1">
        <v>218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141</v>
      </c>
      <c r="H57" s="1">
        <v>15</v>
      </c>
      <c r="I57" s="1">
        <v>0</v>
      </c>
      <c r="J57" s="1">
        <v>156</v>
      </c>
      <c r="K57" s="1">
        <v>121</v>
      </c>
      <c r="L57" s="1">
        <v>0</v>
      </c>
      <c r="M57" s="1">
        <v>121</v>
      </c>
      <c r="N57" s="1">
        <v>125</v>
      </c>
      <c r="O57" s="1">
        <v>16</v>
      </c>
      <c r="P57" s="1">
        <v>141</v>
      </c>
      <c r="Q57" s="1">
        <v>246</v>
      </c>
      <c r="R57" s="1">
        <v>16</v>
      </c>
      <c r="S57" s="1">
        <v>262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39</v>
      </c>
      <c r="H58" s="1">
        <v>0</v>
      </c>
      <c r="I58" s="1">
        <v>0</v>
      </c>
      <c r="J58" s="1">
        <v>39</v>
      </c>
      <c r="K58" s="1">
        <v>35</v>
      </c>
      <c r="L58" s="1">
        <v>0</v>
      </c>
      <c r="M58" s="1">
        <v>35</v>
      </c>
      <c r="N58" s="1">
        <v>42</v>
      </c>
      <c r="O58" s="1">
        <v>0</v>
      </c>
      <c r="P58" s="1">
        <v>42</v>
      </c>
      <c r="Q58" s="1">
        <v>77</v>
      </c>
      <c r="R58" s="1">
        <v>0</v>
      </c>
      <c r="S58" s="1">
        <v>77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77</v>
      </c>
      <c r="L59" s="1">
        <v>0</v>
      </c>
      <c r="M59" s="1">
        <v>77</v>
      </c>
      <c r="N59" s="1">
        <v>89</v>
      </c>
      <c r="O59" s="1">
        <v>0</v>
      </c>
      <c r="P59" s="1">
        <v>89</v>
      </c>
      <c r="Q59" s="1">
        <v>166</v>
      </c>
      <c r="R59" s="1">
        <v>0</v>
      </c>
      <c r="S59" s="1">
        <v>166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56</v>
      </c>
      <c r="L62" s="1">
        <v>1</v>
      </c>
      <c r="M62" s="1">
        <v>57</v>
      </c>
      <c r="N62" s="1">
        <v>64</v>
      </c>
      <c r="O62" s="1">
        <v>3</v>
      </c>
      <c r="P62" s="1">
        <v>67</v>
      </c>
      <c r="Q62" s="1">
        <v>120</v>
      </c>
      <c r="R62" s="1">
        <v>4</v>
      </c>
      <c r="S62" s="1">
        <v>124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365</v>
      </c>
      <c r="H63" s="1">
        <v>3</v>
      </c>
      <c r="I63" s="1">
        <v>3</v>
      </c>
      <c r="J63" s="1">
        <v>371</v>
      </c>
      <c r="K63" s="1">
        <v>366</v>
      </c>
      <c r="L63" s="1">
        <v>6</v>
      </c>
      <c r="M63" s="1">
        <v>372</v>
      </c>
      <c r="N63" s="1">
        <v>358</v>
      </c>
      <c r="O63" s="1">
        <v>0</v>
      </c>
      <c r="P63" s="1">
        <v>358</v>
      </c>
      <c r="Q63" s="1">
        <v>724</v>
      </c>
      <c r="R63" s="1">
        <v>6</v>
      </c>
      <c r="S63" s="1">
        <v>730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58</v>
      </c>
      <c r="O67" s="1">
        <v>0</v>
      </c>
      <c r="P67" s="1">
        <v>58</v>
      </c>
      <c r="Q67" s="1">
        <v>112</v>
      </c>
      <c r="R67" s="1">
        <v>1</v>
      </c>
      <c r="S67" s="1">
        <v>113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150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131</v>
      </c>
      <c r="H2" s="47">
        <v>1</v>
      </c>
      <c r="I2" s="47">
        <v>0</v>
      </c>
      <c r="J2" s="47">
        <v>132</v>
      </c>
      <c r="K2" s="47">
        <v>147</v>
      </c>
      <c r="L2" s="47">
        <v>2</v>
      </c>
      <c r="M2" s="47">
        <v>149</v>
      </c>
      <c r="N2" s="47">
        <v>172</v>
      </c>
      <c r="O2" s="47">
        <v>1</v>
      </c>
      <c r="P2" s="47">
        <v>173</v>
      </c>
      <c r="Q2" s="47">
        <v>319</v>
      </c>
      <c r="R2" s="47">
        <v>3</v>
      </c>
      <c r="S2" s="47">
        <v>322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40</v>
      </c>
      <c r="O3" s="47">
        <v>0</v>
      </c>
      <c r="P3" s="47">
        <v>40</v>
      </c>
      <c r="Q3" s="47">
        <v>71</v>
      </c>
      <c r="R3" s="47">
        <v>0</v>
      </c>
      <c r="S3" s="47">
        <v>71</v>
      </c>
      <c r="V3" s="44" t="s">
        <v>151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152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24</v>
      </c>
      <c r="L4" s="47">
        <v>0</v>
      </c>
      <c r="M4" s="47">
        <v>24</v>
      </c>
      <c r="N4" s="47">
        <v>21</v>
      </c>
      <c r="O4" s="47">
        <v>1</v>
      </c>
      <c r="P4" s="47">
        <v>22</v>
      </c>
      <c r="Q4" s="47">
        <v>45</v>
      </c>
      <c r="R4" s="47">
        <v>1</v>
      </c>
      <c r="S4" s="47">
        <v>46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149</v>
      </c>
      <c r="Y4" s="19">
        <f t="shared" ref="Y4:Y21" si="2">VLOOKUP($A2,$A$2:$S$67,16,FALSE)</f>
        <v>173</v>
      </c>
      <c r="Z4" s="19">
        <f t="shared" ref="Z4:Z52" si="3">Y4+X4</f>
        <v>322</v>
      </c>
      <c r="AA4" s="16"/>
      <c r="AB4" s="63" t="s">
        <v>29</v>
      </c>
      <c r="AC4" s="51"/>
      <c r="AD4" s="4" t="s">
        <v>153</v>
      </c>
      <c r="AE4" s="19">
        <f>SUM(K2:K67)</f>
        <v>13631</v>
      </c>
      <c r="AF4" s="19">
        <f>SUM(N2:N67)</f>
        <v>14950</v>
      </c>
      <c r="AG4" s="20">
        <f>AE4+AF4</f>
        <v>28581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58</v>
      </c>
      <c r="H5" s="47">
        <v>0</v>
      </c>
      <c r="I5" s="47">
        <v>1</v>
      </c>
      <c r="J5" s="47">
        <v>59</v>
      </c>
      <c r="K5" s="47">
        <v>48</v>
      </c>
      <c r="L5" s="47">
        <v>0</v>
      </c>
      <c r="M5" s="47">
        <v>48</v>
      </c>
      <c r="N5" s="47">
        <v>62</v>
      </c>
      <c r="O5" s="47">
        <v>1</v>
      </c>
      <c r="P5" s="47">
        <v>63</v>
      </c>
      <c r="Q5" s="47">
        <v>110</v>
      </c>
      <c r="R5" s="47">
        <v>1</v>
      </c>
      <c r="S5" s="47">
        <v>111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40</v>
      </c>
      <c r="Z5" s="19">
        <f t="shared" si="3"/>
        <v>71</v>
      </c>
      <c r="AA5" s="16"/>
      <c r="AB5" s="63" t="s">
        <v>31</v>
      </c>
      <c r="AC5" s="51"/>
      <c r="AD5" s="4" t="s">
        <v>41</v>
      </c>
      <c r="AE5" s="19">
        <f>SUM(L2:L67)</f>
        <v>96</v>
      </c>
      <c r="AF5" s="19">
        <f>SUM(O2:O67)</f>
        <v>126</v>
      </c>
      <c r="AG5" s="20">
        <f>AE5+AF5</f>
        <v>222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33</v>
      </c>
      <c r="L6" s="47">
        <v>0</v>
      </c>
      <c r="M6" s="47">
        <v>33</v>
      </c>
      <c r="N6" s="47">
        <v>33</v>
      </c>
      <c r="O6" s="47">
        <v>0</v>
      </c>
      <c r="P6" s="47">
        <v>33</v>
      </c>
      <c r="Q6" s="47">
        <v>66</v>
      </c>
      <c r="R6" s="47">
        <v>0</v>
      </c>
      <c r="S6" s="47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12472</v>
      </c>
      <c r="AE6" s="21">
        <f>SUM(AE4:AE5)</f>
        <v>13727</v>
      </c>
      <c r="AF6" s="19">
        <f>SUM(AF4:AF5)</f>
        <v>15076</v>
      </c>
      <c r="AG6" s="22">
        <f>SUM(AG4:AG5)</f>
        <v>28803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67</v>
      </c>
      <c r="L7" s="47">
        <v>0</v>
      </c>
      <c r="M7" s="47">
        <v>67</v>
      </c>
      <c r="N7" s="47">
        <v>78</v>
      </c>
      <c r="O7" s="47">
        <v>0</v>
      </c>
      <c r="P7" s="47">
        <v>78</v>
      </c>
      <c r="Q7" s="47">
        <v>145</v>
      </c>
      <c r="R7" s="47">
        <v>0</v>
      </c>
      <c r="S7" s="47">
        <v>145</v>
      </c>
      <c r="V7" s="44" t="s">
        <v>30</v>
      </c>
      <c r="W7" s="19">
        <f t="shared" si="0"/>
        <v>59</v>
      </c>
      <c r="X7" s="19">
        <f t="shared" si="1"/>
        <v>48</v>
      </c>
      <c r="Y7" s="19">
        <f t="shared" si="2"/>
        <v>63</v>
      </c>
      <c r="Z7" s="19">
        <f t="shared" si="3"/>
        <v>111</v>
      </c>
      <c r="AA7" s="16"/>
      <c r="AB7" s="54" t="s">
        <v>35</v>
      </c>
      <c r="AC7" s="55"/>
      <c r="AD7" s="23">
        <f>AD8-AD10-AD11</f>
        <v>-6</v>
      </c>
      <c r="AE7" s="23">
        <f>AE8+AE9-AE10-AE11</f>
        <v>-15</v>
      </c>
      <c r="AF7" s="23">
        <f>AF8+AF9-AF10-AF11</f>
        <v>-14</v>
      </c>
      <c r="AG7" s="23">
        <f>AG8+AG9-AG10-AG11</f>
        <v>-29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36</v>
      </c>
      <c r="L8" s="47">
        <v>0</v>
      </c>
      <c r="M8" s="47">
        <v>36</v>
      </c>
      <c r="N8" s="47">
        <v>39</v>
      </c>
      <c r="O8" s="47">
        <v>0</v>
      </c>
      <c r="P8" s="47">
        <v>39</v>
      </c>
      <c r="Q8" s="47">
        <v>75</v>
      </c>
      <c r="R8" s="47">
        <v>0</v>
      </c>
      <c r="S8" s="47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26</v>
      </c>
      <c r="AE8" s="5">
        <v>35</v>
      </c>
      <c r="AF8" s="5">
        <v>26</v>
      </c>
      <c r="AG8" s="5">
        <f t="shared" ref="AG8:AG11" si="4">SUM(AE8:AF8)</f>
        <v>61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49</v>
      </c>
      <c r="H9" s="47">
        <v>1</v>
      </c>
      <c r="I9" s="47">
        <v>1</v>
      </c>
      <c r="J9" s="47">
        <v>51</v>
      </c>
      <c r="K9" s="47">
        <v>46</v>
      </c>
      <c r="L9" s="47">
        <v>1</v>
      </c>
      <c r="M9" s="47">
        <v>47</v>
      </c>
      <c r="N9" s="47">
        <v>42</v>
      </c>
      <c r="O9" s="47">
        <v>1</v>
      </c>
      <c r="P9" s="47">
        <v>43</v>
      </c>
      <c r="Q9" s="47">
        <v>88</v>
      </c>
      <c r="R9" s="47">
        <v>2</v>
      </c>
      <c r="S9" s="47">
        <v>90</v>
      </c>
      <c r="V9" s="44" t="s">
        <v>34</v>
      </c>
      <c r="W9" s="19">
        <f t="shared" si="0"/>
        <v>65</v>
      </c>
      <c r="X9" s="19">
        <f t="shared" si="1"/>
        <v>67</v>
      </c>
      <c r="Y9" s="19">
        <f t="shared" si="2"/>
        <v>78</v>
      </c>
      <c r="Z9" s="19">
        <f t="shared" si="3"/>
        <v>145</v>
      </c>
      <c r="AA9" s="16"/>
      <c r="AB9" s="57"/>
      <c r="AC9" s="6" t="s">
        <v>40</v>
      </c>
      <c r="AD9" s="6" t="s">
        <v>41</v>
      </c>
      <c r="AE9" s="7">
        <v>3</v>
      </c>
      <c r="AF9" s="7">
        <v>4</v>
      </c>
      <c r="AG9" s="7">
        <f t="shared" si="4"/>
        <v>7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119</v>
      </c>
      <c r="H10" s="47">
        <v>0</v>
      </c>
      <c r="I10" s="47">
        <v>1</v>
      </c>
      <c r="J10" s="47">
        <v>120</v>
      </c>
      <c r="K10" s="47">
        <v>121</v>
      </c>
      <c r="L10" s="47">
        <v>0</v>
      </c>
      <c r="M10" s="47">
        <v>121</v>
      </c>
      <c r="N10" s="47">
        <v>131</v>
      </c>
      <c r="O10" s="47">
        <v>1</v>
      </c>
      <c r="P10" s="47">
        <v>132</v>
      </c>
      <c r="Q10" s="47">
        <v>252</v>
      </c>
      <c r="R10" s="47">
        <v>1</v>
      </c>
      <c r="S10" s="47">
        <v>253</v>
      </c>
      <c r="V10" s="44" t="s">
        <v>36</v>
      </c>
      <c r="W10" s="19">
        <f t="shared" si="0"/>
        <v>38</v>
      </c>
      <c r="X10" s="19">
        <f t="shared" si="1"/>
        <v>36</v>
      </c>
      <c r="Y10" s="19">
        <f t="shared" si="2"/>
        <v>39</v>
      </c>
      <c r="Z10" s="19">
        <f t="shared" si="3"/>
        <v>75</v>
      </c>
      <c r="AA10" s="16"/>
      <c r="AB10" s="57"/>
      <c r="AC10" s="8" t="s">
        <v>43</v>
      </c>
      <c r="AD10" s="5">
        <v>25</v>
      </c>
      <c r="AE10" s="5">
        <v>41</v>
      </c>
      <c r="AF10" s="5">
        <v>37</v>
      </c>
      <c r="AG10" s="5">
        <f>SUM(AE10:AF10)</f>
        <v>78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98</v>
      </c>
      <c r="H11" s="47">
        <v>1</v>
      </c>
      <c r="I11" s="47">
        <v>0</v>
      </c>
      <c r="J11" s="47">
        <v>99</v>
      </c>
      <c r="K11" s="47">
        <v>87</v>
      </c>
      <c r="L11" s="47">
        <v>0</v>
      </c>
      <c r="M11" s="47">
        <v>87</v>
      </c>
      <c r="N11" s="47">
        <v>87</v>
      </c>
      <c r="O11" s="47">
        <v>1</v>
      </c>
      <c r="P11" s="47">
        <v>88</v>
      </c>
      <c r="Q11" s="47">
        <v>174</v>
      </c>
      <c r="R11" s="47">
        <v>1</v>
      </c>
      <c r="S11" s="47">
        <v>175</v>
      </c>
      <c r="V11" s="44" t="s">
        <v>39</v>
      </c>
      <c r="W11" s="19">
        <f t="shared" si="0"/>
        <v>51</v>
      </c>
      <c r="X11" s="19">
        <f t="shared" si="1"/>
        <v>47</v>
      </c>
      <c r="Y11" s="19">
        <f t="shared" si="2"/>
        <v>43</v>
      </c>
      <c r="Z11" s="19">
        <f t="shared" si="3"/>
        <v>90</v>
      </c>
      <c r="AA11" s="16"/>
      <c r="AB11" s="58"/>
      <c r="AC11" s="9" t="s">
        <v>45</v>
      </c>
      <c r="AD11" s="3">
        <v>7</v>
      </c>
      <c r="AE11" s="3">
        <v>12</v>
      </c>
      <c r="AF11" s="3">
        <v>7</v>
      </c>
      <c r="AG11" s="5">
        <f t="shared" si="4"/>
        <v>19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52</v>
      </c>
      <c r="H12" s="47">
        <v>0</v>
      </c>
      <c r="I12" s="47">
        <v>0</v>
      </c>
      <c r="J12" s="47">
        <v>52</v>
      </c>
      <c r="K12" s="47">
        <v>56</v>
      </c>
      <c r="L12" s="47">
        <v>0</v>
      </c>
      <c r="M12" s="47">
        <v>56</v>
      </c>
      <c r="N12" s="47">
        <v>59</v>
      </c>
      <c r="O12" s="47">
        <v>0</v>
      </c>
      <c r="P12" s="47">
        <v>59</v>
      </c>
      <c r="Q12" s="47">
        <v>115</v>
      </c>
      <c r="R12" s="47">
        <v>0</v>
      </c>
      <c r="S12" s="47">
        <v>115</v>
      </c>
      <c r="V12" s="44" t="s">
        <v>42</v>
      </c>
      <c r="W12" s="19">
        <f t="shared" si="0"/>
        <v>120</v>
      </c>
      <c r="X12" s="19">
        <f t="shared" si="1"/>
        <v>121</v>
      </c>
      <c r="Y12" s="19">
        <f t="shared" si="2"/>
        <v>132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107</v>
      </c>
      <c r="H13" s="47">
        <v>1</v>
      </c>
      <c r="I13" s="47">
        <v>1</v>
      </c>
      <c r="J13" s="47">
        <v>109</v>
      </c>
      <c r="K13" s="47">
        <v>112</v>
      </c>
      <c r="L13" s="47">
        <v>2</v>
      </c>
      <c r="M13" s="47">
        <v>114</v>
      </c>
      <c r="N13" s="47">
        <v>119</v>
      </c>
      <c r="O13" s="47">
        <v>2</v>
      </c>
      <c r="P13" s="47">
        <v>121</v>
      </c>
      <c r="Q13" s="47">
        <v>231</v>
      </c>
      <c r="R13" s="47">
        <v>4</v>
      </c>
      <c r="S13" s="47">
        <v>235</v>
      </c>
      <c r="V13" s="44" t="s">
        <v>44</v>
      </c>
      <c r="W13" s="19">
        <f t="shared" si="0"/>
        <v>99</v>
      </c>
      <c r="X13" s="19">
        <f t="shared" si="1"/>
        <v>87</v>
      </c>
      <c r="Y13" s="19">
        <f t="shared" si="2"/>
        <v>88</v>
      </c>
      <c r="Z13" s="19">
        <f t="shared" si="3"/>
        <v>175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52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109</v>
      </c>
      <c r="X15" s="19">
        <f t="shared" si="1"/>
        <v>114</v>
      </c>
      <c r="Y15" s="19">
        <f t="shared" si="2"/>
        <v>121</v>
      </c>
      <c r="Z15" s="19">
        <f t="shared" si="3"/>
        <v>235</v>
      </c>
      <c r="AA15" s="28"/>
      <c r="AB15" s="52" t="s">
        <v>60</v>
      </c>
      <c r="AC15" s="53"/>
      <c r="AD15" s="31">
        <f>VLOOKUP($A22,$A$2:$S$67,10,FALSE)+AD16</f>
        <v>805</v>
      </c>
      <c r="AE15" s="31">
        <f>VLOOKUP($A22,$A$2:$S$67,13,FALSE)+AE16</f>
        <v>824</v>
      </c>
      <c r="AF15" s="31">
        <f>VLOOKUP($A22,$A$2:$S$67,16,FALSE)+AF16</f>
        <v>926</v>
      </c>
      <c r="AG15" s="31">
        <f t="shared" ref="AG15:AG23" si="5">AE15+AF15</f>
        <v>1750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33</v>
      </c>
      <c r="O16" s="47">
        <v>0</v>
      </c>
      <c r="P16" s="47">
        <v>33</v>
      </c>
      <c r="Q16" s="47">
        <v>58</v>
      </c>
      <c r="R16" s="47">
        <v>0</v>
      </c>
      <c r="S16" s="47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683</v>
      </c>
      <c r="AF16" s="35">
        <f>VLOOKUP($A36,$A$2:$S$67,16,FALSE)</f>
        <v>769</v>
      </c>
      <c r="AG16" s="36">
        <f t="shared" si="5"/>
        <v>1452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36</v>
      </c>
      <c r="L17" s="47">
        <v>0</v>
      </c>
      <c r="M17" s="47">
        <v>36</v>
      </c>
      <c r="N17" s="47">
        <v>34</v>
      </c>
      <c r="O17" s="47">
        <v>0</v>
      </c>
      <c r="P17" s="47">
        <v>34</v>
      </c>
      <c r="Q17" s="47">
        <v>70</v>
      </c>
      <c r="R17" s="47">
        <v>0</v>
      </c>
      <c r="S17" s="47">
        <v>70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189</v>
      </c>
      <c r="AF17" s="24">
        <f t="shared" ref="AF17:AF23" si="8">VLOOKUP($A23,$A$2:$S$67,16,FALSE)</f>
        <v>264</v>
      </c>
      <c r="AG17" s="19">
        <f t="shared" si="5"/>
        <v>453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283</v>
      </c>
      <c r="H18" s="47">
        <v>3</v>
      </c>
      <c r="I18" s="47">
        <v>0</v>
      </c>
      <c r="J18" s="47">
        <v>286</v>
      </c>
      <c r="K18" s="47">
        <v>273</v>
      </c>
      <c r="L18" s="47">
        <v>3</v>
      </c>
      <c r="M18" s="47">
        <v>276</v>
      </c>
      <c r="N18" s="47">
        <v>296</v>
      </c>
      <c r="O18" s="47">
        <v>2</v>
      </c>
      <c r="P18" s="47">
        <v>298</v>
      </c>
      <c r="Q18" s="47">
        <v>569</v>
      </c>
      <c r="R18" s="47">
        <v>5</v>
      </c>
      <c r="S18" s="47">
        <v>574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447</v>
      </c>
      <c r="AE18" s="24">
        <f t="shared" si="7"/>
        <v>433</v>
      </c>
      <c r="AF18" s="24">
        <f t="shared" si="8"/>
        <v>499</v>
      </c>
      <c r="AG18" s="19">
        <f t="shared" si="5"/>
        <v>932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173</v>
      </c>
      <c r="H19" s="47">
        <v>0</v>
      </c>
      <c r="I19" s="47">
        <v>0</v>
      </c>
      <c r="J19" s="47">
        <v>173</v>
      </c>
      <c r="K19" s="47">
        <v>156</v>
      </c>
      <c r="L19" s="47">
        <v>0</v>
      </c>
      <c r="M19" s="47">
        <v>156</v>
      </c>
      <c r="N19" s="47">
        <v>185</v>
      </c>
      <c r="O19" s="47">
        <v>0</v>
      </c>
      <c r="P19" s="47">
        <v>185</v>
      </c>
      <c r="Q19" s="47">
        <v>341</v>
      </c>
      <c r="R19" s="47">
        <v>0</v>
      </c>
      <c r="S19" s="47">
        <v>341</v>
      </c>
      <c r="V19" s="44" t="s">
        <v>51</v>
      </c>
      <c r="W19" s="19">
        <f t="shared" si="0"/>
        <v>34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6"/>
        <v>258</v>
      </c>
      <c r="AE19" s="24">
        <f t="shared" si="7"/>
        <v>123</v>
      </c>
      <c r="AF19" s="24">
        <f t="shared" si="8"/>
        <v>249</v>
      </c>
      <c r="AG19" s="19">
        <f t="shared" si="5"/>
        <v>372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85</v>
      </c>
      <c r="H20" s="47">
        <v>1</v>
      </c>
      <c r="I20" s="47">
        <v>0</v>
      </c>
      <c r="J20" s="47">
        <v>86</v>
      </c>
      <c r="K20" s="47">
        <v>73</v>
      </c>
      <c r="L20" s="47">
        <v>0</v>
      </c>
      <c r="M20" s="47">
        <v>73</v>
      </c>
      <c r="N20" s="47">
        <v>76</v>
      </c>
      <c r="O20" s="47">
        <v>1</v>
      </c>
      <c r="P20" s="47">
        <v>77</v>
      </c>
      <c r="Q20" s="47">
        <v>149</v>
      </c>
      <c r="R20" s="47">
        <v>1</v>
      </c>
      <c r="S20" s="47">
        <v>150</v>
      </c>
      <c r="V20" s="44" t="s">
        <v>56</v>
      </c>
      <c r="W20" s="19">
        <f t="shared" si="0"/>
        <v>286</v>
      </c>
      <c r="X20" s="19">
        <f t="shared" si="1"/>
        <v>276</v>
      </c>
      <c r="Y20" s="19">
        <f t="shared" si="2"/>
        <v>298</v>
      </c>
      <c r="Z20" s="19">
        <f t="shared" si="3"/>
        <v>574</v>
      </c>
      <c r="AA20" s="28"/>
      <c r="AB20" s="48" t="s">
        <v>57</v>
      </c>
      <c r="AC20" s="51"/>
      <c r="AD20" s="24">
        <f t="shared" si="6"/>
        <v>490</v>
      </c>
      <c r="AE20" s="24">
        <f t="shared" si="7"/>
        <v>470</v>
      </c>
      <c r="AF20" s="24">
        <f t="shared" si="8"/>
        <v>537</v>
      </c>
      <c r="AG20" s="19">
        <f t="shared" si="5"/>
        <v>1007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173</v>
      </c>
      <c r="X21" s="19">
        <f t="shared" si="1"/>
        <v>156</v>
      </c>
      <c r="Y21" s="19">
        <f t="shared" si="2"/>
        <v>185</v>
      </c>
      <c r="Z21" s="19">
        <f t="shared" si="3"/>
        <v>341</v>
      </c>
      <c r="AA21" s="28"/>
      <c r="AB21" s="48" t="s">
        <v>59</v>
      </c>
      <c r="AC21" s="51"/>
      <c r="AD21" s="24">
        <f t="shared" si="6"/>
        <v>301</v>
      </c>
      <c r="AE21" s="24">
        <f t="shared" si="7"/>
        <v>262</v>
      </c>
      <c r="AF21" s="24">
        <f t="shared" si="8"/>
        <v>333</v>
      </c>
      <c r="AG21" s="19">
        <f t="shared" si="5"/>
        <v>595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137</v>
      </c>
      <c r="H22" s="47">
        <v>7</v>
      </c>
      <c r="I22" s="47">
        <v>3</v>
      </c>
      <c r="J22" s="47">
        <v>147</v>
      </c>
      <c r="K22" s="47">
        <v>136</v>
      </c>
      <c r="L22" s="47">
        <v>5</v>
      </c>
      <c r="M22" s="47">
        <v>141</v>
      </c>
      <c r="N22" s="47">
        <v>150</v>
      </c>
      <c r="O22" s="47">
        <v>7</v>
      </c>
      <c r="P22" s="47">
        <v>157</v>
      </c>
      <c r="Q22" s="47">
        <v>286</v>
      </c>
      <c r="R22" s="47">
        <v>12</v>
      </c>
      <c r="S22" s="47">
        <v>298</v>
      </c>
      <c r="V22" s="44" t="s">
        <v>154</v>
      </c>
      <c r="W22" s="19">
        <f>AD15+AD17+AD18</f>
        <v>1484</v>
      </c>
      <c r="X22" s="19">
        <f>AE15+AE17+AE18</f>
        <v>1446</v>
      </c>
      <c r="Y22" s="19">
        <f>AF15+AF17+AF18</f>
        <v>1689</v>
      </c>
      <c r="Z22" s="19">
        <f t="shared" si="3"/>
        <v>3135</v>
      </c>
      <c r="AA22" s="28"/>
      <c r="AB22" s="48" t="s">
        <v>62</v>
      </c>
      <c r="AC22" s="51"/>
      <c r="AD22" s="24">
        <f t="shared" si="6"/>
        <v>308</v>
      </c>
      <c r="AE22" s="24">
        <f t="shared" si="7"/>
        <v>294</v>
      </c>
      <c r="AF22" s="24">
        <f t="shared" si="8"/>
        <v>347</v>
      </c>
      <c r="AG22" s="19">
        <f t="shared" si="5"/>
        <v>641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232</v>
      </c>
      <c r="H23" s="47">
        <v>0</v>
      </c>
      <c r="I23" s="47">
        <v>0</v>
      </c>
      <c r="J23" s="47">
        <v>232</v>
      </c>
      <c r="K23" s="47">
        <v>189</v>
      </c>
      <c r="L23" s="47">
        <v>0</v>
      </c>
      <c r="M23" s="47">
        <v>189</v>
      </c>
      <c r="N23" s="47">
        <v>264</v>
      </c>
      <c r="O23" s="47">
        <v>0</v>
      </c>
      <c r="P23" s="47">
        <v>264</v>
      </c>
      <c r="Q23" s="47">
        <v>453</v>
      </c>
      <c r="R23" s="47">
        <v>0</v>
      </c>
      <c r="S23" s="47">
        <v>453</v>
      </c>
      <c r="V23" s="44" t="s">
        <v>155</v>
      </c>
      <c r="W23" s="19">
        <f>AD19+AD20+AD21+AD22+AD23</f>
        <v>1809</v>
      </c>
      <c r="X23" s="19">
        <f>AE19+AE20+AE21+AE22+AE23</f>
        <v>1580</v>
      </c>
      <c r="Y23" s="19">
        <f>AF19+AF20+AF21+AF22+AF23</f>
        <v>1956</v>
      </c>
      <c r="Z23" s="19">
        <f t="shared" si="3"/>
        <v>3536</v>
      </c>
      <c r="AA23" s="28"/>
      <c r="AB23" s="48" t="s">
        <v>65</v>
      </c>
      <c r="AC23" s="51"/>
      <c r="AD23" s="24">
        <f t="shared" si="6"/>
        <v>452</v>
      </c>
      <c r="AE23" s="24">
        <f t="shared" si="7"/>
        <v>431</v>
      </c>
      <c r="AF23" s="24">
        <f t="shared" si="8"/>
        <v>490</v>
      </c>
      <c r="AG23" s="19">
        <f t="shared" si="5"/>
        <v>921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438</v>
      </c>
      <c r="H24" s="47">
        <v>9</v>
      </c>
      <c r="I24" s="47">
        <v>0</v>
      </c>
      <c r="J24" s="47">
        <v>447</v>
      </c>
      <c r="K24" s="47">
        <v>424</v>
      </c>
      <c r="L24" s="47">
        <v>9</v>
      </c>
      <c r="M24" s="47">
        <v>433</v>
      </c>
      <c r="N24" s="47">
        <v>499</v>
      </c>
      <c r="O24" s="47">
        <v>0</v>
      </c>
      <c r="P24" s="47">
        <v>499</v>
      </c>
      <c r="Q24" s="47">
        <v>923</v>
      </c>
      <c r="R24" s="47">
        <v>9</v>
      </c>
      <c r="S24" s="47">
        <v>932</v>
      </c>
      <c r="V24" s="44" t="s">
        <v>66</v>
      </c>
      <c r="W24" s="19">
        <f>AD31+AD32</f>
        <v>1375</v>
      </c>
      <c r="X24" s="19">
        <f>AE31+AE32</f>
        <v>1615</v>
      </c>
      <c r="Y24" s="19">
        <f>AF31+AF32</f>
        <v>1746</v>
      </c>
      <c r="Z24" s="19">
        <f t="shared" si="3"/>
        <v>3361</v>
      </c>
      <c r="AA24" s="16"/>
      <c r="AB24" s="48" t="s">
        <v>128</v>
      </c>
      <c r="AC24" s="51"/>
      <c r="AD24" s="19">
        <f>AD15+SUM(AD17:AD23)</f>
        <v>3293</v>
      </c>
      <c r="AE24" s="19">
        <f>AE15+SUM(AE17:AE23)</f>
        <v>3026</v>
      </c>
      <c r="AF24" s="19">
        <f>AF15+SUM(AF17:AF23)</f>
        <v>3645</v>
      </c>
      <c r="AG24" s="19">
        <f>AG15+SUM(AG17:AG23)</f>
        <v>6671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256</v>
      </c>
      <c r="H25" s="47">
        <v>2</v>
      </c>
      <c r="I25" s="47">
        <v>0</v>
      </c>
      <c r="J25" s="47">
        <v>258</v>
      </c>
      <c r="K25" s="47">
        <v>123</v>
      </c>
      <c r="L25" s="47">
        <v>0</v>
      </c>
      <c r="M25" s="47">
        <v>123</v>
      </c>
      <c r="N25" s="47">
        <v>247</v>
      </c>
      <c r="O25" s="47">
        <v>2</v>
      </c>
      <c r="P25" s="47">
        <v>249</v>
      </c>
      <c r="Q25" s="47">
        <v>370</v>
      </c>
      <c r="R25" s="47">
        <v>2</v>
      </c>
      <c r="S25" s="47">
        <v>372</v>
      </c>
      <c r="V25" s="44" t="s">
        <v>135</v>
      </c>
      <c r="W25" s="19">
        <f>AD33+AD34</f>
        <v>517</v>
      </c>
      <c r="X25" s="19">
        <f>AE33+AE34</f>
        <v>488</v>
      </c>
      <c r="Y25" s="19">
        <f>AF33+AF34</f>
        <v>568</v>
      </c>
      <c r="Z25" s="19">
        <f t="shared" si="3"/>
        <v>1056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487</v>
      </c>
      <c r="H26" s="47">
        <v>1</v>
      </c>
      <c r="I26" s="47">
        <v>2</v>
      </c>
      <c r="J26" s="47">
        <v>490</v>
      </c>
      <c r="K26" s="47">
        <v>468</v>
      </c>
      <c r="L26" s="47">
        <v>2</v>
      </c>
      <c r="M26" s="47">
        <v>470</v>
      </c>
      <c r="N26" s="47">
        <v>536</v>
      </c>
      <c r="O26" s="47">
        <v>1</v>
      </c>
      <c r="P26" s="47">
        <v>537</v>
      </c>
      <c r="Q26" s="47">
        <v>1004</v>
      </c>
      <c r="R26" s="47">
        <v>3</v>
      </c>
      <c r="S26" s="47">
        <v>1007</v>
      </c>
      <c r="V26" s="44" t="s">
        <v>156</v>
      </c>
      <c r="W26" s="19">
        <f>AD35+AD36+AD37</f>
        <v>2248</v>
      </c>
      <c r="X26" s="19">
        <f>AE35+AE36+AE37</f>
        <v>2975</v>
      </c>
      <c r="Y26" s="19">
        <f>AF35+AF36+AF37</f>
        <v>3115</v>
      </c>
      <c r="Z26" s="19">
        <f t="shared" si="3"/>
        <v>6090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299</v>
      </c>
      <c r="H27" s="47">
        <v>0</v>
      </c>
      <c r="I27" s="47">
        <v>2</v>
      </c>
      <c r="J27" s="47">
        <v>301</v>
      </c>
      <c r="K27" s="47">
        <v>261</v>
      </c>
      <c r="L27" s="47">
        <v>1</v>
      </c>
      <c r="M27" s="47">
        <v>262</v>
      </c>
      <c r="N27" s="47">
        <v>332</v>
      </c>
      <c r="O27" s="47">
        <v>1</v>
      </c>
      <c r="P27" s="47">
        <v>333</v>
      </c>
      <c r="Q27" s="47">
        <v>593</v>
      </c>
      <c r="R27" s="47">
        <v>2</v>
      </c>
      <c r="S27" s="47">
        <v>595</v>
      </c>
      <c r="V27" s="44" t="s">
        <v>137</v>
      </c>
      <c r="W27" s="19">
        <f>VLOOKUP($A20,$A$2:$S$67,10,FALSE)</f>
        <v>86</v>
      </c>
      <c r="X27" s="19">
        <f>VLOOKUP($A20,$A$2:$S$67,13,FALSE)</f>
        <v>73</v>
      </c>
      <c r="Y27" s="19">
        <f>VLOOKUP($A20,$A$2:$S$67,16,FALSE)</f>
        <v>77</v>
      </c>
      <c r="Z27" s="19">
        <f t="shared" si="3"/>
        <v>150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306</v>
      </c>
      <c r="H28" s="47">
        <v>1</v>
      </c>
      <c r="I28" s="47">
        <v>1</v>
      </c>
      <c r="J28" s="47">
        <v>308</v>
      </c>
      <c r="K28" s="47">
        <v>293</v>
      </c>
      <c r="L28" s="47">
        <v>1</v>
      </c>
      <c r="M28" s="47">
        <v>294</v>
      </c>
      <c r="N28" s="47">
        <v>345</v>
      </c>
      <c r="O28" s="47">
        <v>2</v>
      </c>
      <c r="P28" s="47">
        <v>347</v>
      </c>
      <c r="Q28" s="47">
        <v>638</v>
      </c>
      <c r="R28" s="47">
        <v>3</v>
      </c>
      <c r="S28" s="47">
        <v>641</v>
      </c>
      <c r="V28" s="44" t="s">
        <v>73</v>
      </c>
      <c r="W28" s="19">
        <f>AD50</f>
        <v>1775</v>
      </c>
      <c r="X28" s="19">
        <f>AE50</f>
        <v>2500</v>
      </c>
      <c r="Y28" s="19">
        <f>AF50</f>
        <v>2627</v>
      </c>
      <c r="Z28" s="19">
        <f t="shared" si="3"/>
        <v>5127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449</v>
      </c>
      <c r="H29" s="47">
        <v>1</v>
      </c>
      <c r="I29" s="47">
        <v>2</v>
      </c>
      <c r="J29" s="47">
        <v>452</v>
      </c>
      <c r="K29" s="47">
        <v>429</v>
      </c>
      <c r="L29" s="47">
        <v>2</v>
      </c>
      <c r="M29" s="47">
        <v>431</v>
      </c>
      <c r="N29" s="47">
        <v>489</v>
      </c>
      <c r="O29" s="47">
        <v>1</v>
      </c>
      <c r="P29" s="47">
        <v>490</v>
      </c>
      <c r="Q29" s="47">
        <v>918</v>
      </c>
      <c r="R29" s="47">
        <v>3</v>
      </c>
      <c r="S29" s="47">
        <v>921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34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701</v>
      </c>
      <c r="H30" s="47">
        <v>0</v>
      </c>
      <c r="I30" s="47">
        <v>4</v>
      </c>
      <c r="J30" s="47">
        <v>705</v>
      </c>
      <c r="K30" s="47">
        <v>820</v>
      </c>
      <c r="L30" s="47">
        <v>1</v>
      </c>
      <c r="M30" s="47">
        <v>821</v>
      </c>
      <c r="N30" s="47">
        <v>889</v>
      </c>
      <c r="O30" s="47">
        <v>3</v>
      </c>
      <c r="P30" s="47">
        <v>892</v>
      </c>
      <c r="Q30" s="47">
        <v>1709</v>
      </c>
      <c r="R30" s="47">
        <v>4</v>
      </c>
      <c r="S30" s="47">
        <v>1713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87</v>
      </c>
      <c r="Z30" s="19">
        <f t="shared" si="3"/>
        <v>175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662</v>
      </c>
      <c r="H31" s="47">
        <v>4</v>
      </c>
      <c r="I31" s="47">
        <v>4</v>
      </c>
      <c r="J31" s="47">
        <v>670</v>
      </c>
      <c r="K31" s="47">
        <v>789</v>
      </c>
      <c r="L31" s="47">
        <v>5</v>
      </c>
      <c r="M31" s="47">
        <v>794</v>
      </c>
      <c r="N31" s="47">
        <v>849</v>
      </c>
      <c r="O31" s="47">
        <v>5</v>
      </c>
      <c r="P31" s="47">
        <v>854</v>
      </c>
      <c r="Q31" s="47">
        <v>1638</v>
      </c>
      <c r="R31" s="47">
        <v>10</v>
      </c>
      <c r="S31" s="47">
        <v>1648</v>
      </c>
      <c r="V31" s="44" t="s">
        <v>79</v>
      </c>
      <c r="W31" s="19">
        <f t="shared" si="9"/>
        <v>68</v>
      </c>
      <c r="X31" s="19">
        <f t="shared" si="10"/>
        <v>67</v>
      </c>
      <c r="Y31" s="19">
        <f t="shared" si="11"/>
        <v>66</v>
      </c>
      <c r="Z31" s="19">
        <f t="shared" si="3"/>
        <v>133</v>
      </c>
      <c r="AA31" s="28"/>
      <c r="AB31" s="48" t="s">
        <v>80</v>
      </c>
      <c r="AC31" s="49"/>
      <c r="AD31" s="24">
        <f>VLOOKUP($A30,$A$2:$S$67,10,FALSE)</f>
        <v>705</v>
      </c>
      <c r="AE31" s="24">
        <f>VLOOKUP($A30,$A$2:$S$67,13,FALSE)</f>
        <v>821</v>
      </c>
      <c r="AF31" s="24">
        <f>VLOOKUP($A30,$A$2:$S$67,16,FALSE)</f>
        <v>892</v>
      </c>
      <c r="AG31" s="19">
        <f t="shared" ref="AG31:AG37" si="12">AE31+AF31</f>
        <v>1713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691</v>
      </c>
      <c r="H32" s="47">
        <v>3</v>
      </c>
      <c r="I32" s="47">
        <v>4</v>
      </c>
      <c r="J32" s="47">
        <v>698</v>
      </c>
      <c r="K32" s="47">
        <v>855</v>
      </c>
      <c r="L32" s="47">
        <v>4</v>
      </c>
      <c r="M32" s="47">
        <v>859</v>
      </c>
      <c r="N32" s="47">
        <v>952</v>
      </c>
      <c r="O32" s="47">
        <v>6</v>
      </c>
      <c r="P32" s="47">
        <v>958</v>
      </c>
      <c r="Q32" s="47">
        <v>1807</v>
      </c>
      <c r="R32" s="47">
        <v>10</v>
      </c>
      <c r="S32" s="47">
        <v>1817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670</v>
      </c>
      <c r="AE32" s="24">
        <f>VLOOKUP($A31,$A$2:$S$67,13,FALSE)</f>
        <v>794</v>
      </c>
      <c r="AF32" s="24">
        <f>VLOOKUP($A31,$A$2:$S$67,16,FALSE)</f>
        <v>854</v>
      </c>
      <c r="AG32" s="19">
        <f t="shared" si="12"/>
        <v>1648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954</v>
      </c>
      <c r="H33" s="47">
        <v>1</v>
      </c>
      <c r="I33" s="47">
        <v>6</v>
      </c>
      <c r="J33" s="47">
        <v>961</v>
      </c>
      <c r="K33" s="47">
        <v>1391</v>
      </c>
      <c r="L33" s="47">
        <v>5</v>
      </c>
      <c r="M33" s="47">
        <v>1396</v>
      </c>
      <c r="N33" s="47">
        <v>1432</v>
      </c>
      <c r="O33" s="47">
        <v>4</v>
      </c>
      <c r="P33" s="47">
        <v>1436</v>
      </c>
      <c r="Q33" s="47">
        <v>2823</v>
      </c>
      <c r="R33" s="47">
        <v>9</v>
      </c>
      <c r="S33" s="47">
        <v>2832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267</v>
      </c>
      <c r="AE33" s="24">
        <f>VLOOKUP($A42,$A$2:$S$67,13,FALSE)</f>
        <v>234</v>
      </c>
      <c r="AF33" s="24">
        <f>VLOOKUP($A42,$A$2:$S$67,16,FALSE)</f>
        <v>298</v>
      </c>
      <c r="AG33" s="19">
        <f t="shared" si="12"/>
        <v>532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583</v>
      </c>
      <c r="H34" s="47">
        <v>2</v>
      </c>
      <c r="I34" s="47">
        <v>4</v>
      </c>
      <c r="J34" s="47">
        <v>589</v>
      </c>
      <c r="K34" s="47">
        <v>716</v>
      </c>
      <c r="L34" s="47">
        <v>4</v>
      </c>
      <c r="M34" s="47">
        <v>720</v>
      </c>
      <c r="N34" s="47">
        <v>719</v>
      </c>
      <c r="O34" s="47">
        <v>2</v>
      </c>
      <c r="P34" s="47">
        <v>721</v>
      </c>
      <c r="Q34" s="47">
        <v>1435</v>
      </c>
      <c r="R34" s="47">
        <v>6</v>
      </c>
      <c r="S34" s="47">
        <v>1441</v>
      </c>
      <c r="V34" s="44" t="s">
        <v>88</v>
      </c>
      <c r="W34" s="19">
        <f t="shared" si="9"/>
        <v>40</v>
      </c>
      <c r="X34" s="19">
        <f t="shared" si="10"/>
        <v>45</v>
      </c>
      <c r="Y34" s="19">
        <f t="shared" si="11"/>
        <v>45</v>
      </c>
      <c r="Z34" s="19">
        <f t="shared" si="3"/>
        <v>90</v>
      </c>
      <c r="AA34" s="28"/>
      <c r="AB34" s="48" t="s">
        <v>89</v>
      </c>
      <c r="AC34" s="49"/>
      <c r="AD34" s="24">
        <f>VLOOKUP($A43,$A$2:$S$67,10,FALSE)</f>
        <v>250</v>
      </c>
      <c r="AE34" s="24">
        <f>VLOOKUP($A43,$A$2:$S$67,13,FALSE)</f>
        <v>254</v>
      </c>
      <c r="AF34" s="24">
        <f>VLOOKUP($A43,$A$2:$S$67,16,FALSE)</f>
        <v>270</v>
      </c>
      <c r="AG34" s="19">
        <f t="shared" si="12"/>
        <v>524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22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48" t="s">
        <v>92</v>
      </c>
      <c r="AC35" s="49"/>
      <c r="AD35" s="24">
        <f>VLOOKUP($A32,$A$2:$S$67,10,FALSE)</f>
        <v>698</v>
      </c>
      <c r="AE35" s="24">
        <f>VLOOKUP($A32,$A$2:$S$67,13,FALSE)</f>
        <v>859</v>
      </c>
      <c r="AF35" s="24">
        <f>VLOOKUP($A32,$A$2:$S$67,16,FALSE)</f>
        <v>958</v>
      </c>
      <c r="AG35" s="19">
        <f t="shared" si="12"/>
        <v>1817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652</v>
      </c>
      <c r="H36" s="47">
        <v>3</v>
      </c>
      <c r="I36" s="47">
        <v>3</v>
      </c>
      <c r="J36" s="47">
        <v>658</v>
      </c>
      <c r="K36" s="47">
        <v>679</v>
      </c>
      <c r="L36" s="47">
        <v>4</v>
      </c>
      <c r="M36" s="47">
        <v>683</v>
      </c>
      <c r="N36" s="47">
        <v>766</v>
      </c>
      <c r="O36" s="47">
        <v>3</v>
      </c>
      <c r="P36" s="47">
        <v>769</v>
      </c>
      <c r="Q36" s="47">
        <v>1445</v>
      </c>
      <c r="R36" s="47">
        <v>7</v>
      </c>
      <c r="S36" s="47">
        <v>1452</v>
      </c>
      <c r="V36" s="44" t="s">
        <v>94</v>
      </c>
      <c r="W36" s="19">
        <f t="shared" si="9"/>
        <v>116</v>
      </c>
      <c r="X36" s="19">
        <f t="shared" si="10"/>
        <v>107</v>
      </c>
      <c r="Y36" s="19">
        <f t="shared" si="11"/>
        <v>132</v>
      </c>
      <c r="Z36" s="19">
        <f t="shared" si="3"/>
        <v>239</v>
      </c>
      <c r="AA36" s="28"/>
      <c r="AB36" s="48" t="s">
        <v>84</v>
      </c>
      <c r="AC36" s="49"/>
      <c r="AD36" s="24">
        <f>VLOOKUP($A33,$A$2:$S$67,10,FALSE)</f>
        <v>961</v>
      </c>
      <c r="AE36" s="24">
        <f>VLOOKUP($A33,$A$2:$S$67,13,FALSE)</f>
        <v>1396</v>
      </c>
      <c r="AF36" s="24">
        <f>VLOOKUP($A33,$A$2:$S$67,16,FALSE)</f>
        <v>1436</v>
      </c>
      <c r="AG36" s="19">
        <f t="shared" si="12"/>
        <v>2832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459</v>
      </c>
      <c r="H37" s="47">
        <v>1</v>
      </c>
      <c r="I37" s="47">
        <v>1</v>
      </c>
      <c r="J37" s="47">
        <v>461</v>
      </c>
      <c r="K37" s="47">
        <v>507</v>
      </c>
      <c r="L37" s="47">
        <v>4</v>
      </c>
      <c r="M37" s="47">
        <v>511</v>
      </c>
      <c r="N37" s="47">
        <v>567</v>
      </c>
      <c r="O37" s="47">
        <v>4</v>
      </c>
      <c r="P37" s="47">
        <v>571</v>
      </c>
      <c r="Q37" s="47">
        <v>1074</v>
      </c>
      <c r="R37" s="47">
        <v>8</v>
      </c>
      <c r="S37" s="47">
        <v>1082</v>
      </c>
      <c r="V37" s="44" t="s">
        <v>96</v>
      </c>
      <c r="W37" s="19">
        <f t="shared" si="9"/>
        <v>153</v>
      </c>
      <c r="X37" s="19">
        <f t="shared" si="10"/>
        <v>135</v>
      </c>
      <c r="Y37" s="19">
        <f t="shared" si="11"/>
        <v>154</v>
      </c>
      <c r="Z37" s="19">
        <f t="shared" si="3"/>
        <v>289</v>
      </c>
      <c r="AA37" s="28"/>
      <c r="AB37" s="48" t="s">
        <v>87</v>
      </c>
      <c r="AC37" s="49"/>
      <c r="AD37" s="24">
        <f>VLOOKUP($A34,$A$2:$S$67,10,FALSE)</f>
        <v>589</v>
      </c>
      <c r="AE37" s="24">
        <f>VLOOKUP($A34,$A$2:$S$67,13,FALSE)</f>
        <v>720</v>
      </c>
      <c r="AF37" s="24">
        <f>VLOOKUP($A34,$A$2:$S$67,16,FALSE)</f>
        <v>721</v>
      </c>
      <c r="AG37" s="19">
        <f t="shared" si="12"/>
        <v>1441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414</v>
      </c>
      <c r="H38" s="47">
        <v>3</v>
      </c>
      <c r="I38" s="47">
        <v>3</v>
      </c>
      <c r="J38" s="47">
        <v>420</v>
      </c>
      <c r="K38" s="47">
        <v>571</v>
      </c>
      <c r="L38" s="47">
        <v>3</v>
      </c>
      <c r="M38" s="47">
        <v>574</v>
      </c>
      <c r="N38" s="47">
        <v>605</v>
      </c>
      <c r="O38" s="47">
        <v>5</v>
      </c>
      <c r="P38" s="47">
        <v>610</v>
      </c>
      <c r="Q38" s="47">
        <v>1176</v>
      </c>
      <c r="R38" s="47">
        <v>8</v>
      </c>
      <c r="S38" s="47">
        <v>1184</v>
      </c>
      <c r="V38" s="44" t="s">
        <v>98</v>
      </c>
      <c r="W38" s="19">
        <f t="shared" si="9"/>
        <v>37</v>
      </c>
      <c r="X38" s="19">
        <f t="shared" si="10"/>
        <v>36</v>
      </c>
      <c r="Y38" s="19">
        <f t="shared" si="11"/>
        <v>35</v>
      </c>
      <c r="Z38" s="19">
        <f t="shared" si="3"/>
        <v>71</v>
      </c>
      <c r="AA38" s="16"/>
      <c r="AB38" s="48" t="s">
        <v>157</v>
      </c>
      <c r="AC38" s="49"/>
      <c r="AD38" s="19">
        <f>SUM(AD31:AD37)</f>
        <v>4140</v>
      </c>
      <c r="AE38" s="19">
        <f>SUM(AE31:AE37)</f>
        <v>5078</v>
      </c>
      <c r="AF38" s="19">
        <f>SUM(AF31:AF37)</f>
        <v>5429</v>
      </c>
      <c r="AG38" s="19">
        <f>SUM(AG31:AG37)</f>
        <v>10507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319</v>
      </c>
      <c r="L39" s="47">
        <v>2</v>
      </c>
      <c r="M39" s="47">
        <v>321</v>
      </c>
      <c r="N39" s="47">
        <v>311</v>
      </c>
      <c r="O39" s="47">
        <v>6</v>
      </c>
      <c r="P39" s="47">
        <v>317</v>
      </c>
      <c r="Q39" s="47">
        <v>630</v>
      </c>
      <c r="R39" s="47">
        <v>8</v>
      </c>
      <c r="S39" s="47">
        <v>638</v>
      </c>
      <c r="V39" s="44" t="s">
        <v>100</v>
      </c>
      <c r="W39" s="19">
        <f t="shared" si="9"/>
        <v>36</v>
      </c>
      <c r="X39" s="19">
        <f t="shared" si="10"/>
        <v>29</v>
      </c>
      <c r="Y39" s="19">
        <f t="shared" si="11"/>
        <v>36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359</v>
      </c>
      <c r="H40" s="47">
        <v>3</v>
      </c>
      <c r="I40" s="47">
        <v>4</v>
      </c>
      <c r="J40" s="47">
        <v>366</v>
      </c>
      <c r="K40" s="47">
        <v>584</v>
      </c>
      <c r="L40" s="47">
        <v>3</v>
      </c>
      <c r="M40" s="47">
        <v>587</v>
      </c>
      <c r="N40" s="47">
        <v>594</v>
      </c>
      <c r="O40" s="47">
        <v>5</v>
      </c>
      <c r="P40" s="47">
        <v>599</v>
      </c>
      <c r="Q40" s="47">
        <v>1178</v>
      </c>
      <c r="R40" s="47">
        <v>8</v>
      </c>
      <c r="S40" s="47">
        <v>1186</v>
      </c>
      <c r="V40" s="44" t="s">
        <v>102</v>
      </c>
      <c r="W40" s="19">
        <f t="shared" si="9"/>
        <v>116</v>
      </c>
      <c r="X40" s="19">
        <f t="shared" si="10"/>
        <v>105</v>
      </c>
      <c r="Y40" s="19">
        <f t="shared" si="11"/>
        <v>123</v>
      </c>
      <c r="Z40" s="19">
        <f t="shared" si="3"/>
        <v>228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319</v>
      </c>
      <c r="H41" s="47">
        <v>2</v>
      </c>
      <c r="I41" s="47">
        <v>6</v>
      </c>
      <c r="J41" s="47">
        <v>327</v>
      </c>
      <c r="K41" s="47">
        <v>503</v>
      </c>
      <c r="L41" s="47">
        <v>4</v>
      </c>
      <c r="M41" s="47">
        <v>507</v>
      </c>
      <c r="N41" s="47">
        <v>525</v>
      </c>
      <c r="O41" s="47">
        <v>5</v>
      </c>
      <c r="P41" s="47">
        <v>530</v>
      </c>
      <c r="Q41" s="47">
        <v>1028</v>
      </c>
      <c r="R41" s="47">
        <v>9</v>
      </c>
      <c r="S41" s="47">
        <v>1037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47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258</v>
      </c>
      <c r="H42" s="47">
        <v>5</v>
      </c>
      <c r="I42" s="47">
        <v>4</v>
      </c>
      <c r="J42" s="47">
        <v>267</v>
      </c>
      <c r="K42" s="47">
        <v>229</v>
      </c>
      <c r="L42" s="47">
        <v>5</v>
      </c>
      <c r="M42" s="47">
        <v>234</v>
      </c>
      <c r="N42" s="47">
        <v>291</v>
      </c>
      <c r="O42" s="47">
        <v>7</v>
      </c>
      <c r="P42" s="47">
        <v>298</v>
      </c>
      <c r="Q42" s="47">
        <v>520</v>
      </c>
      <c r="R42" s="47">
        <v>12</v>
      </c>
      <c r="S42" s="47">
        <v>532</v>
      </c>
      <c r="V42" s="44" t="s">
        <v>106</v>
      </c>
      <c r="W42" s="19">
        <f t="shared" si="9"/>
        <v>160</v>
      </c>
      <c r="X42" s="19">
        <f t="shared" si="10"/>
        <v>123</v>
      </c>
      <c r="Y42" s="19">
        <f t="shared" si="11"/>
        <v>146</v>
      </c>
      <c r="Z42" s="19">
        <f t="shared" si="3"/>
        <v>269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250</v>
      </c>
      <c r="H43" s="47">
        <v>0</v>
      </c>
      <c r="I43" s="47">
        <v>0</v>
      </c>
      <c r="J43" s="47">
        <v>250</v>
      </c>
      <c r="K43" s="47">
        <v>254</v>
      </c>
      <c r="L43" s="47">
        <v>0</v>
      </c>
      <c r="M43" s="47">
        <v>254</v>
      </c>
      <c r="N43" s="47">
        <v>270</v>
      </c>
      <c r="O43" s="47">
        <v>0</v>
      </c>
      <c r="P43" s="47">
        <v>270</v>
      </c>
      <c r="Q43" s="47">
        <v>524</v>
      </c>
      <c r="R43" s="47">
        <v>0</v>
      </c>
      <c r="S43" s="47">
        <v>524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35</v>
      </c>
      <c r="L44" s="47">
        <v>0</v>
      </c>
      <c r="M44" s="47">
        <v>35</v>
      </c>
      <c r="N44" s="47">
        <v>34</v>
      </c>
      <c r="O44" s="47">
        <v>0</v>
      </c>
      <c r="P44" s="47">
        <v>34</v>
      </c>
      <c r="Q44" s="47">
        <v>69</v>
      </c>
      <c r="R44" s="47">
        <v>0</v>
      </c>
      <c r="S44" s="47">
        <v>69</v>
      </c>
      <c r="V44" s="44" t="s">
        <v>110</v>
      </c>
      <c r="W44" s="19">
        <f t="shared" si="9"/>
        <v>97</v>
      </c>
      <c r="X44" s="19">
        <f t="shared" si="10"/>
        <v>81</v>
      </c>
      <c r="Y44" s="19">
        <f t="shared" si="11"/>
        <v>90</v>
      </c>
      <c r="Z44" s="19">
        <f t="shared" si="3"/>
        <v>171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83</v>
      </c>
      <c r="H45" s="47">
        <v>0</v>
      </c>
      <c r="I45" s="47">
        <v>0</v>
      </c>
      <c r="J45" s="47">
        <v>83</v>
      </c>
      <c r="K45" s="47">
        <v>88</v>
      </c>
      <c r="L45" s="47">
        <v>0</v>
      </c>
      <c r="M45" s="47">
        <v>88</v>
      </c>
      <c r="N45" s="47">
        <v>87</v>
      </c>
      <c r="O45" s="47">
        <v>0</v>
      </c>
      <c r="P45" s="47">
        <v>87</v>
      </c>
      <c r="Q45" s="47">
        <v>175</v>
      </c>
      <c r="R45" s="47">
        <v>0</v>
      </c>
      <c r="S45" s="47">
        <v>175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158</v>
      </c>
      <c r="AC45" s="49"/>
      <c r="AD45" s="24">
        <f>VLOOKUP($A37,$A$2:$S$67,10,FALSE)</f>
        <v>461</v>
      </c>
      <c r="AE45" s="24">
        <f>VLOOKUP($A37,$A$2:$S$67,13,FALSE)</f>
        <v>511</v>
      </c>
      <c r="AF45" s="24">
        <f>VLOOKUP($A37,$A$2:$S$67,16,FALSE)</f>
        <v>571</v>
      </c>
      <c r="AG45" s="19">
        <f>AE45+AF45</f>
        <v>1082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68</v>
      </c>
      <c r="H46" s="47">
        <v>0</v>
      </c>
      <c r="I46" s="47">
        <v>0</v>
      </c>
      <c r="J46" s="47">
        <v>68</v>
      </c>
      <c r="K46" s="47">
        <v>67</v>
      </c>
      <c r="L46" s="47">
        <v>0</v>
      </c>
      <c r="M46" s="47">
        <v>67</v>
      </c>
      <c r="N46" s="47">
        <v>66</v>
      </c>
      <c r="O46" s="47">
        <v>0</v>
      </c>
      <c r="P46" s="47">
        <v>66</v>
      </c>
      <c r="Q46" s="47">
        <v>133</v>
      </c>
      <c r="R46" s="47">
        <v>0</v>
      </c>
      <c r="S46" s="47">
        <v>133</v>
      </c>
      <c r="V46" s="44" t="s">
        <v>113</v>
      </c>
      <c r="W46" s="19">
        <f t="shared" si="9"/>
        <v>112</v>
      </c>
      <c r="X46" s="19">
        <f t="shared" si="10"/>
        <v>123</v>
      </c>
      <c r="Y46" s="19">
        <f t="shared" si="11"/>
        <v>140</v>
      </c>
      <c r="Z46" s="19">
        <f t="shared" si="3"/>
        <v>263</v>
      </c>
      <c r="AA46" s="28"/>
      <c r="AB46" s="48" t="s">
        <v>159</v>
      </c>
      <c r="AC46" s="49"/>
      <c r="AD46" s="24">
        <f>VLOOKUP($A38,$A$2:$S$67,10,FALSE)</f>
        <v>420</v>
      </c>
      <c r="AE46" s="24">
        <f>VLOOKUP($A38,$A$2:$S$67,13,FALSE)</f>
        <v>574</v>
      </c>
      <c r="AF46" s="24">
        <f>VLOOKUP($A38,$A$2:$S$67,16,FALSE)</f>
        <v>610</v>
      </c>
      <c r="AG46" s="19">
        <f>AE46+AF46</f>
        <v>1184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160</v>
      </c>
      <c r="W47" s="19">
        <f t="shared" si="9"/>
        <v>59</v>
      </c>
      <c r="X47" s="19">
        <f t="shared" si="10"/>
        <v>57</v>
      </c>
      <c r="Y47" s="19">
        <f t="shared" si="11"/>
        <v>64</v>
      </c>
      <c r="Z47" s="19">
        <f t="shared" si="3"/>
        <v>121</v>
      </c>
      <c r="AA47" s="28"/>
      <c r="AB47" s="48" t="s">
        <v>147</v>
      </c>
      <c r="AC47" s="49"/>
      <c r="AD47" s="24">
        <f>VLOOKUP($A39,$A$2:$S$67,10,FALSE)</f>
        <v>201</v>
      </c>
      <c r="AE47" s="24">
        <f>VLOOKUP($A39,$A$2:$S$67,13,FALSE)</f>
        <v>321</v>
      </c>
      <c r="AF47" s="24">
        <f>VLOOKUP($A39,$A$2:$S$67,16,FALSE)</f>
        <v>317</v>
      </c>
      <c r="AG47" s="19">
        <f>AE47+AF47</f>
        <v>638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375</v>
      </c>
      <c r="X48" s="19">
        <f t="shared" si="10"/>
        <v>380</v>
      </c>
      <c r="Y48" s="19">
        <f t="shared" si="11"/>
        <v>369</v>
      </c>
      <c r="Z48" s="19">
        <f t="shared" si="3"/>
        <v>749</v>
      </c>
      <c r="AA48" s="28"/>
      <c r="AB48" s="48" t="s">
        <v>118</v>
      </c>
      <c r="AC48" s="49"/>
      <c r="AD48" s="24">
        <f>VLOOKUP($A40,$A$2:$S$67,10,FALSE)</f>
        <v>366</v>
      </c>
      <c r="AE48" s="24">
        <f>VLOOKUP($A40,$A$2:$S$67,13,FALSE)</f>
        <v>587</v>
      </c>
      <c r="AF48" s="24">
        <f>VLOOKUP($A40,$A$2:$S$67,16,FALSE)</f>
        <v>599</v>
      </c>
      <c r="AG48" s="19">
        <f>AE48+AF48</f>
        <v>1186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40</v>
      </c>
      <c r="H49" s="47">
        <v>0</v>
      </c>
      <c r="I49" s="47">
        <v>0</v>
      </c>
      <c r="J49" s="47">
        <v>40</v>
      </c>
      <c r="K49" s="47">
        <v>45</v>
      </c>
      <c r="L49" s="47">
        <v>0</v>
      </c>
      <c r="M49" s="47">
        <v>45</v>
      </c>
      <c r="N49" s="47">
        <v>45</v>
      </c>
      <c r="O49" s="47">
        <v>0</v>
      </c>
      <c r="P49" s="47">
        <v>45</v>
      </c>
      <c r="Q49" s="47">
        <v>90</v>
      </c>
      <c r="R49" s="47">
        <v>0</v>
      </c>
      <c r="S49" s="47">
        <v>90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327</v>
      </c>
      <c r="AE49" s="24">
        <f>VLOOKUP($A41,$A$2:$S$67,13,FALSE)</f>
        <v>507</v>
      </c>
      <c r="AF49" s="24">
        <f>VLOOKUP($A41,$A$2:$S$67,16,FALSE)</f>
        <v>530</v>
      </c>
      <c r="AG49" s="19">
        <f>AE49+AF49</f>
        <v>1037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22</v>
      </c>
      <c r="H50" s="47">
        <v>0</v>
      </c>
      <c r="I50" s="47">
        <v>0</v>
      </c>
      <c r="J50" s="47">
        <v>22</v>
      </c>
      <c r="K50" s="47">
        <v>23</v>
      </c>
      <c r="L50" s="47">
        <v>0</v>
      </c>
      <c r="M50" s="47">
        <v>23</v>
      </c>
      <c r="N50" s="47">
        <v>15</v>
      </c>
      <c r="O50" s="47">
        <v>0</v>
      </c>
      <c r="P50" s="47">
        <v>15</v>
      </c>
      <c r="Q50" s="47">
        <v>38</v>
      </c>
      <c r="R50" s="47">
        <v>0</v>
      </c>
      <c r="S50" s="47">
        <v>38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27</v>
      </c>
      <c r="Z50" s="19">
        <f t="shared" si="3"/>
        <v>60</v>
      </c>
      <c r="AA50" s="16"/>
      <c r="AB50" s="48" t="s">
        <v>67</v>
      </c>
      <c r="AC50" s="49"/>
      <c r="AD50" s="19">
        <f>SUM(AD45:AD49)</f>
        <v>1775</v>
      </c>
      <c r="AE50" s="19">
        <f>SUM(AE45:AE49)</f>
        <v>2500</v>
      </c>
      <c r="AF50" s="19">
        <f>SUM(AF45:AF49)</f>
        <v>2627</v>
      </c>
      <c r="AG50" s="19">
        <f>SUM(AG45:AG49)</f>
        <v>5127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112</v>
      </c>
      <c r="H51" s="47">
        <v>4</v>
      </c>
      <c r="I51" s="47">
        <v>0</v>
      </c>
      <c r="J51" s="47">
        <v>116</v>
      </c>
      <c r="K51" s="47">
        <v>105</v>
      </c>
      <c r="L51" s="47">
        <v>2</v>
      </c>
      <c r="M51" s="47">
        <v>107</v>
      </c>
      <c r="N51" s="47">
        <v>130</v>
      </c>
      <c r="O51" s="47">
        <v>2</v>
      </c>
      <c r="P51" s="47">
        <v>132</v>
      </c>
      <c r="Q51" s="47">
        <v>235</v>
      </c>
      <c r="R51" s="47">
        <v>4</v>
      </c>
      <c r="S51" s="47">
        <v>239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138</v>
      </c>
      <c r="H52" s="47">
        <v>14</v>
      </c>
      <c r="I52" s="47">
        <v>1</v>
      </c>
      <c r="J52" s="47">
        <v>153</v>
      </c>
      <c r="K52" s="47">
        <v>132</v>
      </c>
      <c r="L52" s="47">
        <v>3</v>
      </c>
      <c r="M52" s="47">
        <v>135</v>
      </c>
      <c r="N52" s="47">
        <v>142</v>
      </c>
      <c r="O52" s="47">
        <v>12</v>
      </c>
      <c r="P52" s="47">
        <v>154</v>
      </c>
      <c r="Q52" s="47">
        <v>274</v>
      </c>
      <c r="R52" s="47">
        <v>15</v>
      </c>
      <c r="S52" s="47">
        <v>289</v>
      </c>
      <c r="V52" s="44" t="s">
        <v>122</v>
      </c>
      <c r="W52" s="19">
        <f t="shared" si="9"/>
        <v>54</v>
      </c>
      <c r="X52" s="19">
        <f t="shared" si="10"/>
        <v>55</v>
      </c>
      <c r="Y52" s="19">
        <f t="shared" si="11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35</v>
      </c>
      <c r="H53" s="47">
        <v>0</v>
      </c>
      <c r="I53" s="47">
        <v>2</v>
      </c>
      <c r="J53" s="47">
        <v>37</v>
      </c>
      <c r="K53" s="47">
        <v>36</v>
      </c>
      <c r="L53" s="47">
        <v>0</v>
      </c>
      <c r="M53" s="47">
        <v>36</v>
      </c>
      <c r="N53" s="47">
        <v>33</v>
      </c>
      <c r="O53" s="47">
        <v>2</v>
      </c>
      <c r="P53" s="47">
        <v>35</v>
      </c>
      <c r="Q53" s="47">
        <v>69</v>
      </c>
      <c r="R53" s="47">
        <v>2</v>
      </c>
      <c r="S53" s="47">
        <v>71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33</v>
      </c>
      <c r="H54" s="47">
        <v>3</v>
      </c>
      <c r="I54" s="47">
        <v>0</v>
      </c>
      <c r="J54" s="47">
        <v>36</v>
      </c>
      <c r="K54" s="47">
        <v>26</v>
      </c>
      <c r="L54" s="47">
        <v>3</v>
      </c>
      <c r="M54" s="47">
        <v>29</v>
      </c>
      <c r="N54" s="47">
        <v>36</v>
      </c>
      <c r="O54" s="47">
        <v>0</v>
      </c>
      <c r="P54" s="47">
        <v>36</v>
      </c>
      <c r="Q54" s="47">
        <v>62</v>
      </c>
      <c r="R54" s="47">
        <v>3</v>
      </c>
      <c r="S54" s="47">
        <v>65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104</v>
      </c>
      <c r="H55" s="47">
        <v>12</v>
      </c>
      <c r="I55" s="47">
        <v>0</v>
      </c>
      <c r="J55" s="47">
        <v>116</v>
      </c>
      <c r="K55" s="47">
        <v>101</v>
      </c>
      <c r="L55" s="47">
        <v>4</v>
      </c>
      <c r="M55" s="47">
        <v>105</v>
      </c>
      <c r="N55" s="47">
        <v>115</v>
      </c>
      <c r="O55" s="47">
        <v>8</v>
      </c>
      <c r="P55" s="47">
        <v>123</v>
      </c>
      <c r="Q55" s="47">
        <v>216</v>
      </c>
      <c r="R55" s="47">
        <v>12</v>
      </c>
      <c r="S55" s="47">
        <v>228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48</v>
      </c>
      <c r="H56" s="47">
        <v>0</v>
      </c>
      <c r="I56" s="47">
        <v>0</v>
      </c>
      <c r="J56" s="47">
        <v>48</v>
      </c>
      <c r="K56" s="47">
        <v>46</v>
      </c>
      <c r="L56" s="47">
        <v>0</v>
      </c>
      <c r="M56" s="47">
        <v>46</v>
      </c>
      <c r="N56" s="47">
        <v>47</v>
      </c>
      <c r="O56" s="47">
        <v>0</v>
      </c>
      <c r="P56" s="47">
        <v>47</v>
      </c>
      <c r="Q56" s="47">
        <v>93</v>
      </c>
      <c r="R56" s="47">
        <v>0</v>
      </c>
      <c r="S56" s="47">
        <v>93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141</v>
      </c>
      <c r="H57" s="47">
        <v>19</v>
      </c>
      <c r="I57" s="47">
        <v>0</v>
      </c>
      <c r="J57" s="47">
        <v>160</v>
      </c>
      <c r="K57" s="47">
        <v>123</v>
      </c>
      <c r="L57" s="47">
        <v>0</v>
      </c>
      <c r="M57" s="47">
        <v>123</v>
      </c>
      <c r="N57" s="47">
        <v>126</v>
      </c>
      <c r="O57" s="47">
        <v>20</v>
      </c>
      <c r="P57" s="47">
        <v>146</v>
      </c>
      <c r="Q57" s="47">
        <v>249</v>
      </c>
      <c r="R57" s="47">
        <v>20</v>
      </c>
      <c r="S57" s="47">
        <v>269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97</v>
      </c>
      <c r="H59" s="47">
        <v>0</v>
      </c>
      <c r="I59" s="47">
        <v>0</v>
      </c>
      <c r="J59" s="47">
        <v>97</v>
      </c>
      <c r="K59" s="47">
        <v>81</v>
      </c>
      <c r="L59" s="47">
        <v>0</v>
      </c>
      <c r="M59" s="47">
        <v>81</v>
      </c>
      <c r="N59" s="47">
        <v>90</v>
      </c>
      <c r="O59" s="47">
        <v>0</v>
      </c>
      <c r="P59" s="47">
        <v>90</v>
      </c>
      <c r="Q59" s="47">
        <v>171</v>
      </c>
      <c r="R59" s="47">
        <v>0</v>
      </c>
      <c r="S59" s="47">
        <v>171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12</v>
      </c>
      <c r="H60" s="47">
        <v>2</v>
      </c>
      <c r="I60" s="47">
        <v>0</v>
      </c>
      <c r="J60" s="47">
        <v>14</v>
      </c>
      <c r="K60" s="47">
        <v>10</v>
      </c>
      <c r="L60" s="47">
        <v>2</v>
      </c>
      <c r="M60" s="47">
        <v>12</v>
      </c>
      <c r="N60" s="47">
        <v>8</v>
      </c>
      <c r="O60" s="47">
        <v>0</v>
      </c>
      <c r="P60" s="47">
        <v>8</v>
      </c>
      <c r="Q60" s="47">
        <v>18</v>
      </c>
      <c r="R60" s="47">
        <v>2</v>
      </c>
      <c r="S60" s="47">
        <v>20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110</v>
      </c>
      <c r="H61" s="47">
        <v>1</v>
      </c>
      <c r="I61" s="47">
        <v>1</v>
      </c>
      <c r="J61" s="47">
        <v>112</v>
      </c>
      <c r="K61" s="47">
        <v>121</v>
      </c>
      <c r="L61" s="47">
        <v>2</v>
      </c>
      <c r="M61" s="47">
        <v>123</v>
      </c>
      <c r="N61" s="47">
        <v>140</v>
      </c>
      <c r="O61" s="47">
        <v>0</v>
      </c>
      <c r="P61" s="47">
        <v>140</v>
      </c>
      <c r="Q61" s="47">
        <v>261</v>
      </c>
      <c r="R61" s="47">
        <v>2</v>
      </c>
      <c r="S61" s="47">
        <v>263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56</v>
      </c>
      <c r="H62" s="47">
        <v>2</v>
      </c>
      <c r="I62" s="47">
        <v>1</v>
      </c>
      <c r="J62" s="47">
        <v>59</v>
      </c>
      <c r="K62" s="47">
        <v>56</v>
      </c>
      <c r="L62" s="47">
        <v>1</v>
      </c>
      <c r="M62" s="47">
        <v>57</v>
      </c>
      <c r="N62" s="47">
        <v>62</v>
      </c>
      <c r="O62" s="47">
        <v>2</v>
      </c>
      <c r="P62" s="47">
        <v>64</v>
      </c>
      <c r="Q62" s="47">
        <v>118</v>
      </c>
      <c r="R62" s="47">
        <v>3</v>
      </c>
      <c r="S62" s="47">
        <v>121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369</v>
      </c>
      <c r="H63" s="47">
        <v>3</v>
      </c>
      <c r="I63" s="47">
        <v>3</v>
      </c>
      <c r="J63" s="47">
        <v>375</v>
      </c>
      <c r="K63" s="47">
        <v>374</v>
      </c>
      <c r="L63" s="47">
        <v>6</v>
      </c>
      <c r="M63" s="47">
        <v>380</v>
      </c>
      <c r="N63" s="47">
        <v>369</v>
      </c>
      <c r="O63" s="47">
        <v>0</v>
      </c>
      <c r="P63" s="47">
        <v>369</v>
      </c>
      <c r="Q63" s="47">
        <v>743</v>
      </c>
      <c r="R63" s="47">
        <v>6</v>
      </c>
      <c r="S63" s="47">
        <v>749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19</v>
      </c>
      <c r="H64" s="47">
        <v>0</v>
      </c>
      <c r="I64" s="47">
        <v>0</v>
      </c>
      <c r="J64" s="47">
        <v>19</v>
      </c>
      <c r="K64" s="47">
        <v>13</v>
      </c>
      <c r="L64" s="47">
        <v>0</v>
      </c>
      <c r="M64" s="47">
        <v>13</v>
      </c>
      <c r="N64" s="47">
        <v>15</v>
      </c>
      <c r="O64" s="47">
        <v>0</v>
      </c>
      <c r="P64" s="47">
        <v>15</v>
      </c>
      <c r="Q64" s="47">
        <v>28</v>
      </c>
      <c r="R64" s="47">
        <v>0</v>
      </c>
      <c r="S64" s="47">
        <v>28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27</v>
      </c>
      <c r="O65" s="47">
        <v>0</v>
      </c>
      <c r="P65" s="47">
        <v>27</v>
      </c>
      <c r="Q65" s="47">
        <v>60</v>
      </c>
      <c r="R65" s="47">
        <v>0</v>
      </c>
      <c r="S65" s="47">
        <v>60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53</v>
      </c>
      <c r="H67" s="47">
        <v>0</v>
      </c>
      <c r="I67" s="47">
        <v>1</v>
      </c>
      <c r="J67" s="47">
        <v>54</v>
      </c>
      <c r="K67" s="47">
        <v>54</v>
      </c>
      <c r="L67" s="47">
        <v>1</v>
      </c>
      <c r="M67" s="47">
        <v>55</v>
      </c>
      <c r="N67" s="47">
        <v>58</v>
      </c>
      <c r="O67" s="47">
        <v>0</v>
      </c>
      <c r="P67" s="47">
        <v>58</v>
      </c>
      <c r="Q67" s="47">
        <v>112</v>
      </c>
      <c r="R67" s="47">
        <v>1</v>
      </c>
      <c r="S67" s="47">
        <v>113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161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132</v>
      </c>
      <c r="H2" s="47">
        <v>1</v>
      </c>
      <c r="I2" s="47">
        <v>0</v>
      </c>
      <c r="J2" s="47">
        <v>133</v>
      </c>
      <c r="K2" s="47">
        <v>148</v>
      </c>
      <c r="L2" s="47">
        <v>2</v>
      </c>
      <c r="M2" s="47">
        <v>150</v>
      </c>
      <c r="N2" s="47">
        <v>172</v>
      </c>
      <c r="O2" s="47">
        <v>1</v>
      </c>
      <c r="P2" s="47">
        <v>173</v>
      </c>
      <c r="Q2" s="47">
        <v>320</v>
      </c>
      <c r="R2" s="47">
        <v>3</v>
      </c>
      <c r="S2" s="47">
        <v>323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40</v>
      </c>
      <c r="O3" s="47">
        <v>0</v>
      </c>
      <c r="P3" s="47">
        <v>40</v>
      </c>
      <c r="Q3" s="47">
        <v>71</v>
      </c>
      <c r="R3" s="47">
        <v>0</v>
      </c>
      <c r="S3" s="47">
        <v>71</v>
      </c>
      <c r="V3" s="44" t="s">
        <v>151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162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23</v>
      </c>
      <c r="L4" s="47">
        <v>0</v>
      </c>
      <c r="M4" s="47">
        <v>23</v>
      </c>
      <c r="N4" s="47">
        <v>21</v>
      </c>
      <c r="O4" s="47">
        <v>1</v>
      </c>
      <c r="P4" s="47">
        <v>22</v>
      </c>
      <c r="Q4" s="47">
        <v>44</v>
      </c>
      <c r="R4" s="47">
        <v>1</v>
      </c>
      <c r="S4" s="47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150</v>
      </c>
      <c r="Y4" s="19">
        <f t="shared" ref="Y4:Y21" si="2">VLOOKUP($A2,$A$2:$S$67,16,FALSE)</f>
        <v>173</v>
      </c>
      <c r="Z4" s="19">
        <f t="shared" ref="Z4:Z52" si="3">Y4+X4</f>
        <v>323</v>
      </c>
      <c r="AA4" s="16"/>
      <c r="AB4" s="63" t="s">
        <v>29</v>
      </c>
      <c r="AC4" s="51"/>
      <c r="AD4" s="4" t="s">
        <v>163</v>
      </c>
      <c r="AE4" s="19">
        <f>SUM(K2:K67)</f>
        <v>13614</v>
      </c>
      <c r="AF4" s="19">
        <f>SUM(N2:N67)</f>
        <v>14938</v>
      </c>
      <c r="AG4" s="20">
        <f>AE4+AF4</f>
        <v>28552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57</v>
      </c>
      <c r="H5" s="47">
        <v>0</v>
      </c>
      <c r="I5" s="47">
        <v>1</v>
      </c>
      <c r="J5" s="47">
        <v>58</v>
      </c>
      <c r="K5" s="47">
        <v>47</v>
      </c>
      <c r="L5" s="47">
        <v>0</v>
      </c>
      <c r="M5" s="47">
        <v>47</v>
      </c>
      <c r="N5" s="47">
        <v>61</v>
      </c>
      <c r="O5" s="47">
        <v>1</v>
      </c>
      <c r="P5" s="47">
        <v>62</v>
      </c>
      <c r="Q5" s="47">
        <v>108</v>
      </c>
      <c r="R5" s="47">
        <v>1</v>
      </c>
      <c r="S5" s="47">
        <v>109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40</v>
      </c>
      <c r="Z5" s="19">
        <f t="shared" si="3"/>
        <v>71</v>
      </c>
      <c r="AA5" s="16"/>
      <c r="AB5" s="63" t="s">
        <v>31</v>
      </c>
      <c r="AC5" s="51"/>
      <c r="AD5" s="4" t="s">
        <v>163</v>
      </c>
      <c r="AE5" s="19">
        <f>SUM(L2:L67)</f>
        <v>97</v>
      </c>
      <c r="AF5" s="19">
        <f>SUM(O2:O67)</f>
        <v>125</v>
      </c>
      <c r="AG5" s="20">
        <f>AE5+AF5</f>
        <v>222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33</v>
      </c>
      <c r="L6" s="47">
        <v>0</v>
      </c>
      <c r="M6" s="47">
        <v>33</v>
      </c>
      <c r="N6" s="47">
        <v>33</v>
      </c>
      <c r="O6" s="47">
        <v>0</v>
      </c>
      <c r="P6" s="47">
        <v>33</v>
      </c>
      <c r="Q6" s="47">
        <v>66</v>
      </c>
      <c r="R6" s="47">
        <v>0</v>
      </c>
      <c r="S6" s="47">
        <v>66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12475</v>
      </c>
      <c r="AE6" s="21">
        <f>SUM(AE4:AE5)</f>
        <v>13711</v>
      </c>
      <c r="AF6" s="19">
        <f>SUM(AF4:AF5)</f>
        <v>15063</v>
      </c>
      <c r="AG6" s="22">
        <f>SUM(AG4:AG5)</f>
        <v>28774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66</v>
      </c>
      <c r="L7" s="47">
        <v>0</v>
      </c>
      <c r="M7" s="47">
        <v>66</v>
      </c>
      <c r="N7" s="47">
        <v>78</v>
      </c>
      <c r="O7" s="47">
        <v>0</v>
      </c>
      <c r="P7" s="47">
        <v>78</v>
      </c>
      <c r="Q7" s="47">
        <v>144</v>
      </c>
      <c r="R7" s="47">
        <v>0</v>
      </c>
      <c r="S7" s="47">
        <v>144</v>
      </c>
      <c r="V7" s="44" t="s">
        <v>30</v>
      </c>
      <c r="W7" s="19">
        <f t="shared" si="0"/>
        <v>58</v>
      </c>
      <c r="X7" s="19">
        <f t="shared" si="1"/>
        <v>47</v>
      </c>
      <c r="Y7" s="19">
        <f t="shared" si="2"/>
        <v>62</v>
      </c>
      <c r="Z7" s="19">
        <f t="shared" si="3"/>
        <v>109</v>
      </c>
      <c r="AA7" s="16"/>
      <c r="AB7" s="54" t="s">
        <v>35</v>
      </c>
      <c r="AC7" s="55"/>
      <c r="AD7" s="23">
        <f>AD8-AD10-AD11</f>
        <v>3</v>
      </c>
      <c r="AE7" s="23">
        <f>AE8+AE9-AE10-AE11</f>
        <v>-16</v>
      </c>
      <c r="AF7" s="23">
        <f>AF8+AF9-AF10-AF11</f>
        <v>-13</v>
      </c>
      <c r="AG7" s="23">
        <f>AG8+AG9-AG10-AG11</f>
        <v>-29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35</v>
      </c>
      <c r="L8" s="47">
        <v>0</v>
      </c>
      <c r="M8" s="47">
        <v>35</v>
      </c>
      <c r="N8" s="47">
        <v>39</v>
      </c>
      <c r="O8" s="47">
        <v>0</v>
      </c>
      <c r="P8" s="47">
        <v>39</v>
      </c>
      <c r="Q8" s="47">
        <v>74</v>
      </c>
      <c r="R8" s="47">
        <v>0</v>
      </c>
      <c r="S8" s="47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32</v>
      </c>
      <c r="AE8" s="5">
        <v>22</v>
      </c>
      <c r="AF8" s="5">
        <v>32</v>
      </c>
      <c r="AG8" s="5">
        <f>SUM(AE8:AF8)</f>
        <v>54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49</v>
      </c>
      <c r="H9" s="47">
        <v>1</v>
      </c>
      <c r="I9" s="47">
        <v>1</v>
      </c>
      <c r="J9" s="47">
        <v>51</v>
      </c>
      <c r="K9" s="47">
        <v>46</v>
      </c>
      <c r="L9" s="47">
        <v>1</v>
      </c>
      <c r="M9" s="47">
        <v>47</v>
      </c>
      <c r="N9" s="47">
        <v>42</v>
      </c>
      <c r="O9" s="47">
        <v>1</v>
      </c>
      <c r="P9" s="47">
        <v>43</v>
      </c>
      <c r="Q9" s="47">
        <v>88</v>
      </c>
      <c r="R9" s="47">
        <v>2</v>
      </c>
      <c r="S9" s="47">
        <v>90</v>
      </c>
      <c r="V9" s="44" t="s">
        <v>34</v>
      </c>
      <c r="W9" s="19">
        <f t="shared" si="0"/>
        <v>65</v>
      </c>
      <c r="X9" s="19">
        <f t="shared" si="1"/>
        <v>66</v>
      </c>
      <c r="Y9" s="19">
        <f t="shared" si="2"/>
        <v>78</v>
      </c>
      <c r="Z9" s="19">
        <f t="shared" si="3"/>
        <v>144</v>
      </c>
      <c r="AA9" s="16"/>
      <c r="AB9" s="57"/>
      <c r="AC9" s="6" t="s">
        <v>40</v>
      </c>
      <c r="AD9" s="6" t="s">
        <v>164</v>
      </c>
      <c r="AE9" s="7">
        <v>2</v>
      </c>
      <c r="AF9" s="7">
        <v>1</v>
      </c>
      <c r="AG9" s="7">
        <f>SUM(AE9:AF9)</f>
        <v>3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119</v>
      </c>
      <c r="H10" s="47">
        <v>0</v>
      </c>
      <c r="I10" s="47">
        <v>1</v>
      </c>
      <c r="J10" s="47">
        <v>120</v>
      </c>
      <c r="K10" s="47">
        <v>121</v>
      </c>
      <c r="L10" s="47">
        <v>0</v>
      </c>
      <c r="M10" s="47">
        <v>121</v>
      </c>
      <c r="N10" s="47">
        <v>132</v>
      </c>
      <c r="O10" s="47">
        <v>1</v>
      </c>
      <c r="P10" s="47">
        <v>133</v>
      </c>
      <c r="Q10" s="47">
        <v>253</v>
      </c>
      <c r="R10" s="47">
        <v>1</v>
      </c>
      <c r="S10" s="47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22</v>
      </c>
      <c r="AE10" s="5">
        <v>25</v>
      </c>
      <c r="AF10" s="5">
        <v>35</v>
      </c>
      <c r="AG10" s="5">
        <f>SUM(AE10:AF10)</f>
        <v>60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99</v>
      </c>
      <c r="H11" s="47">
        <v>1</v>
      </c>
      <c r="I11" s="47">
        <v>0</v>
      </c>
      <c r="J11" s="47">
        <v>100</v>
      </c>
      <c r="K11" s="47">
        <v>86</v>
      </c>
      <c r="L11" s="47">
        <v>0</v>
      </c>
      <c r="M11" s="47">
        <v>86</v>
      </c>
      <c r="N11" s="47">
        <v>90</v>
      </c>
      <c r="O11" s="47">
        <v>1</v>
      </c>
      <c r="P11" s="47">
        <v>91</v>
      </c>
      <c r="Q11" s="47">
        <v>176</v>
      </c>
      <c r="R11" s="47">
        <v>1</v>
      </c>
      <c r="S11" s="47">
        <v>177</v>
      </c>
      <c r="V11" s="44" t="s">
        <v>39</v>
      </c>
      <c r="W11" s="19">
        <f t="shared" si="0"/>
        <v>51</v>
      </c>
      <c r="X11" s="19">
        <f t="shared" si="1"/>
        <v>47</v>
      </c>
      <c r="Y11" s="19">
        <f t="shared" si="2"/>
        <v>43</v>
      </c>
      <c r="Z11" s="19">
        <f t="shared" si="3"/>
        <v>90</v>
      </c>
      <c r="AA11" s="16"/>
      <c r="AB11" s="58"/>
      <c r="AC11" s="9" t="s">
        <v>45</v>
      </c>
      <c r="AD11" s="3">
        <v>7</v>
      </c>
      <c r="AE11" s="3">
        <v>15</v>
      </c>
      <c r="AF11" s="3">
        <v>11</v>
      </c>
      <c r="AG11" s="5">
        <f t="shared" ref="AG11" si="4">SUM(AE11:AF11)</f>
        <v>26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52</v>
      </c>
      <c r="H12" s="47">
        <v>0</v>
      </c>
      <c r="I12" s="47">
        <v>0</v>
      </c>
      <c r="J12" s="47">
        <v>52</v>
      </c>
      <c r="K12" s="47">
        <v>55</v>
      </c>
      <c r="L12" s="47">
        <v>0</v>
      </c>
      <c r="M12" s="47">
        <v>55</v>
      </c>
      <c r="N12" s="47">
        <v>56</v>
      </c>
      <c r="O12" s="47">
        <v>0</v>
      </c>
      <c r="P12" s="47">
        <v>56</v>
      </c>
      <c r="Q12" s="47">
        <v>111</v>
      </c>
      <c r="R12" s="47">
        <v>0</v>
      </c>
      <c r="S12" s="47">
        <v>111</v>
      </c>
      <c r="V12" s="44" t="s">
        <v>42</v>
      </c>
      <c r="W12" s="19">
        <f t="shared" si="0"/>
        <v>120</v>
      </c>
      <c r="X12" s="19">
        <f t="shared" si="1"/>
        <v>121</v>
      </c>
      <c r="Y12" s="19">
        <f t="shared" si="2"/>
        <v>133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107</v>
      </c>
      <c r="H13" s="47">
        <v>1</v>
      </c>
      <c r="I13" s="47">
        <v>1</v>
      </c>
      <c r="J13" s="47">
        <v>109</v>
      </c>
      <c r="K13" s="47">
        <v>112</v>
      </c>
      <c r="L13" s="47">
        <v>2</v>
      </c>
      <c r="M13" s="47">
        <v>114</v>
      </c>
      <c r="N13" s="47">
        <v>118</v>
      </c>
      <c r="O13" s="47">
        <v>2</v>
      </c>
      <c r="P13" s="47">
        <v>120</v>
      </c>
      <c r="Q13" s="47">
        <v>230</v>
      </c>
      <c r="R13" s="47">
        <v>4</v>
      </c>
      <c r="S13" s="47">
        <v>234</v>
      </c>
      <c r="V13" s="44" t="s">
        <v>44</v>
      </c>
      <c r="W13" s="19">
        <f t="shared" si="0"/>
        <v>100</v>
      </c>
      <c r="X13" s="19">
        <f t="shared" si="1"/>
        <v>86</v>
      </c>
      <c r="Y13" s="19">
        <f t="shared" si="2"/>
        <v>91</v>
      </c>
      <c r="Z13" s="19">
        <f t="shared" si="3"/>
        <v>177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56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109</v>
      </c>
      <c r="X15" s="19">
        <f t="shared" si="1"/>
        <v>114</v>
      </c>
      <c r="Y15" s="19">
        <f t="shared" si="2"/>
        <v>120</v>
      </c>
      <c r="Z15" s="19">
        <f t="shared" si="3"/>
        <v>234</v>
      </c>
      <c r="AA15" s="28"/>
      <c r="AB15" s="52" t="s">
        <v>60</v>
      </c>
      <c r="AC15" s="53"/>
      <c r="AD15" s="31">
        <f>VLOOKUP($A22,$A$2:$S$67,10,FALSE)+AD16</f>
        <v>805</v>
      </c>
      <c r="AE15" s="31">
        <f>VLOOKUP($A22,$A$2:$S$67,13,FALSE)+AE16</f>
        <v>823</v>
      </c>
      <c r="AF15" s="31">
        <f>VLOOKUP($A22,$A$2:$S$67,16,FALSE)+AF16</f>
        <v>925</v>
      </c>
      <c r="AG15" s="31">
        <f t="shared" ref="AG15:AG23" si="5">AE15+AF15</f>
        <v>1748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33</v>
      </c>
      <c r="O16" s="47">
        <v>0</v>
      </c>
      <c r="P16" s="47">
        <v>33</v>
      </c>
      <c r="Q16" s="47">
        <v>58</v>
      </c>
      <c r="R16" s="47">
        <v>0</v>
      </c>
      <c r="S16" s="47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657</v>
      </c>
      <c r="AE16" s="34">
        <f>VLOOKUP($A36,$A$2:$S$67,13,FALSE)</f>
        <v>680</v>
      </c>
      <c r="AF16" s="35">
        <f>VLOOKUP($A36,$A$2:$S$67,16,FALSE)</f>
        <v>767</v>
      </c>
      <c r="AG16" s="36">
        <f t="shared" si="5"/>
        <v>1447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36</v>
      </c>
      <c r="L17" s="47">
        <v>0</v>
      </c>
      <c r="M17" s="47">
        <v>36</v>
      </c>
      <c r="N17" s="47">
        <v>34</v>
      </c>
      <c r="O17" s="47">
        <v>0</v>
      </c>
      <c r="P17" s="47">
        <v>34</v>
      </c>
      <c r="Q17" s="47">
        <v>70</v>
      </c>
      <c r="R17" s="47">
        <v>0</v>
      </c>
      <c r="S17" s="47">
        <v>70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188</v>
      </c>
      <c r="AF17" s="24">
        <f t="shared" ref="AF17:AF23" si="8">VLOOKUP($A23,$A$2:$S$67,16,FALSE)</f>
        <v>263</v>
      </c>
      <c r="AG17" s="19">
        <f t="shared" si="5"/>
        <v>451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284</v>
      </c>
      <c r="H18" s="47">
        <v>3</v>
      </c>
      <c r="I18" s="47">
        <v>0</v>
      </c>
      <c r="J18" s="47">
        <v>287</v>
      </c>
      <c r="K18" s="47">
        <v>274</v>
      </c>
      <c r="L18" s="47">
        <v>3</v>
      </c>
      <c r="M18" s="47">
        <v>277</v>
      </c>
      <c r="N18" s="47">
        <v>295</v>
      </c>
      <c r="O18" s="47">
        <v>2</v>
      </c>
      <c r="P18" s="47">
        <v>297</v>
      </c>
      <c r="Q18" s="47">
        <v>569</v>
      </c>
      <c r="R18" s="47">
        <v>5</v>
      </c>
      <c r="S18" s="47">
        <v>574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448</v>
      </c>
      <c r="AE18" s="24">
        <f t="shared" si="7"/>
        <v>430</v>
      </c>
      <c r="AF18" s="24">
        <f t="shared" si="8"/>
        <v>501</v>
      </c>
      <c r="AG18" s="19">
        <f t="shared" si="5"/>
        <v>931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172</v>
      </c>
      <c r="H19" s="47">
        <v>0</v>
      </c>
      <c r="I19" s="47">
        <v>0</v>
      </c>
      <c r="J19" s="47">
        <v>172</v>
      </c>
      <c r="K19" s="47">
        <v>156</v>
      </c>
      <c r="L19" s="47">
        <v>0</v>
      </c>
      <c r="M19" s="47">
        <v>156</v>
      </c>
      <c r="N19" s="47">
        <v>184</v>
      </c>
      <c r="O19" s="47">
        <v>0</v>
      </c>
      <c r="P19" s="47">
        <v>184</v>
      </c>
      <c r="Q19" s="47">
        <v>340</v>
      </c>
      <c r="R19" s="47">
        <v>0</v>
      </c>
      <c r="S19" s="47">
        <v>340</v>
      </c>
      <c r="V19" s="44" t="s">
        <v>51</v>
      </c>
      <c r="W19" s="19">
        <f t="shared" si="0"/>
        <v>34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6"/>
        <v>258</v>
      </c>
      <c r="AE19" s="24">
        <f t="shared" si="7"/>
        <v>123</v>
      </c>
      <c r="AF19" s="24">
        <f t="shared" si="8"/>
        <v>248</v>
      </c>
      <c r="AG19" s="19">
        <f t="shared" si="5"/>
        <v>371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86</v>
      </c>
      <c r="H20" s="47">
        <v>1</v>
      </c>
      <c r="I20" s="47">
        <v>0</v>
      </c>
      <c r="J20" s="47">
        <v>87</v>
      </c>
      <c r="K20" s="47">
        <v>75</v>
      </c>
      <c r="L20" s="47">
        <v>0</v>
      </c>
      <c r="M20" s="47">
        <v>75</v>
      </c>
      <c r="N20" s="47">
        <v>77</v>
      </c>
      <c r="O20" s="47">
        <v>1</v>
      </c>
      <c r="P20" s="47">
        <v>78</v>
      </c>
      <c r="Q20" s="47">
        <v>152</v>
      </c>
      <c r="R20" s="47">
        <v>1</v>
      </c>
      <c r="S20" s="47">
        <v>153</v>
      </c>
      <c r="V20" s="44" t="s">
        <v>56</v>
      </c>
      <c r="W20" s="19">
        <f t="shared" si="0"/>
        <v>287</v>
      </c>
      <c r="X20" s="19">
        <f t="shared" si="1"/>
        <v>277</v>
      </c>
      <c r="Y20" s="19">
        <f t="shared" si="2"/>
        <v>297</v>
      </c>
      <c r="Z20" s="19">
        <f t="shared" si="3"/>
        <v>574</v>
      </c>
      <c r="AA20" s="28"/>
      <c r="AB20" s="48" t="s">
        <v>57</v>
      </c>
      <c r="AC20" s="51"/>
      <c r="AD20" s="24">
        <f t="shared" si="6"/>
        <v>490</v>
      </c>
      <c r="AE20" s="24">
        <f t="shared" si="7"/>
        <v>471</v>
      </c>
      <c r="AF20" s="24">
        <f t="shared" si="8"/>
        <v>538</v>
      </c>
      <c r="AG20" s="19">
        <f t="shared" si="5"/>
        <v>1009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172</v>
      </c>
      <c r="X21" s="19">
        <f t="shared" si="1"/>
        <v>156</v>
      </c>
      <c r="Y21" s="19">
        <f t="shared" si="2"/>
        <v>184</v>
      </c>
      <c r="Z21" s="19">
        <f t="shared" si="3"/>
        <v>340</v>
      </c>
      <c r="AA21" s="28"/>
      <c r="AB21" s="48" t="s">
        <v>59</v>
      </c>
      <c r="AC21" s="51"/>
      <c r="AD21" s="24">
        <f t="shared" si="6"/>
        <v>301</v>
      </c>
      <c r="AE21" s="24">
        <f t="shared" si="7"/>
        <v>262</v>
      </c>
      <c r="AF21" s="24">
        <f t="shared" si="8"/>
        <v>331</v>
      </c>
      <c r="AG21" s="19">
        <f t="shared" si="5"/>
        <v>593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138</v>
      </c>
      <c r="H22" s="47">
        <v>7</v>
      </c>
      <c r="I22" s="47">
        <v>3</v>
      </c>
      <c r="J22" s="47">
        <v>148</v>
      </c>
      <c r="K22" s="47">
        <v>138</v>
      </c>
      <c r="L22" s="47">
        <v>5</v>
      </c>
      <c r="M22" s="47">
        <v>143</v>
      </c>
      <c r="N22" s="47">
        <v>151</v>
      </c>
      <c r="O22" s="47">
        <v>7</v>
      </c>
      <c r="P22" s="47">
        <v>158</v>
      </c>
      <c r="Q22" s="47">
        <v>289</v>
      </c>
      <c r="R22" s="47">
        <v>12</v>
      </c>
      <c r="S22" s="47">
        <v>301</v>
      </c>
      <c r="V22" s="44" t="s">
        <v>134</v>
      </c>
      <c r="W22" s="19">
        <f>AD15+AD17+AD18</f>
        <v>1485</v>
      </c>
      <c r="X22" s="19">
        <f>AE15+AE17+AE18</f>
        <v>1441</v>
      </c>
      <c r="Y22" s="19">
        <f>AF15+AF17+AF18</f>
        <v>1689</v>
      </c>
      <c r="Z22" s="19">
        <f t="shared" si="3"/>
        <v>3130</v>
      </c>
      <c r="AA22" s="28"/>
      <c r="AB22" s="48" t="s">
        <v>62</v>
      </c>
      <c r="AC22" s="51"/>
      <c r="AD22" s="24">
        <f t="shared" si="6"/>
        <v>309</v>
      </c>
      <c r="AE22" s="24">
        <f t="shared" si="7"/>
        <v>293</v>
      </c>
      <c r="AF22" s="24">
        <f t="shared" si="8"/>
        <v>348</v>
      </c>
      <c r="AG22" s="19">
        <f t="shared" si="5"/>
        <v>641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232</v>
      </c>
      <c r="H23" s="47">
        <v>0</v>
      </c>
      <c r="I23" s="47">
        <v>0</v>
      </c>
      <c r="J23" s="47">
        <v>232</v>
      </c>
      <c r="K23" s="47">
        <v>188</v>
      </c>
      <c r="L23" s="47">
        <v>0</v>
      </c>
      <c r="M23" s="47">
        <v>188</v>
      </c>
      <c r="N23" s="47">
        <v>263</v>
      </c>
      <c r="O23" s="47">
        <v>0</v>
      </c>
      <c r="P23" s="47">
        <v>263</v>
      </c>
      <c r="Q23" s="47">
        <v>451</v>
      </c>
      <c r="R23" s="47">
        <v>0</v>
      </c>
      <c r="S23" s="47">
        <v>451</v>
      </c>
      <c r="V23" s="44" t="s">
        <v>165</v>
      </c>
      <c r="W23" s="19">
        <f>AD19+AD20+AD21+AD22+AD23</f>
        <v>1811</v>
      </c>
      <c r="X23" s="19">
        <f>AE19+AE20+AE21+AE22+AE23</f>
        <v>1581</v>
      </c>
      <c r="Y23" s="19">
        <f>AF19+AF20+AF21+AF22+AF23</f>
        <v>1957</v>
      </c>
      <c r="Z23" s="19">
        <f t="shared" si="3"/>
        <v>3538</v>
      </c>
      <c r="AA23" s="28"/>
      <c r="AB23" s="48" t="s">
        <v>65</v>
      </c>
      <c r="AC23" s="51"/>
      <c r="AD23" s="24">
        <f t="shared" si="6"/>
        <v>453</v>
      </c>
      <c r="AE23" s="24">
        <f t="shared" si="7"/>
        <v>432</v>
      </c>
      <c r="AF23" s="24">
        <f t="shared" si="8"/>
        <v>492</v>
      </c>
      <c r="AG23" s="19">
        <f t="shared" si="5"/>
        <v>924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439</v>
      </c>
      <c r="H24" s="47">
        <v>9</v>
      </c>
      <c r="I24" s="47">
        <v>0</v>
      </c>
      <c r="J24" s="47">
        <v>448</v>
      </c>
      <c r="K24" s="47">
        <v>421</v>
      </c>
      <c r="L24" s="47">
        <v>9</v>
      </c>
      <c r="M24" s="47">
        <v>430</v>
      </c>
      <c r="N24" s="47">
        <v>501</v>
      </c>
      <c r="O24" s="47">
        <v>0</v>
      </c>
      <c r="P24" s="47">
        <v>501</v>
      </c>
      <c r="Q24" s="47">
        <v>922</v>
      </c>
      <c r="R24" s="47">
        <v>9</v>
      </c>
      <c r="S24" s="47">
        <v>931</v>
      </c>
      <c r="V24" s="44" t="s">
        <v>66</v>
      </c>
      <c r="W24" s="19">
        <f>AD31+AD32</f>
        <v>1377</v>
      </c>
      <c r="X24" s="19">
        <f>AE31+AE32</f>
        <v>1614</v>
      </c>
      <c r="Y24" s="19">
        <f>AF31+AF32</f>
        <v>1749</v>
      </c>
      <c r="Z24" s="19">
        <f t="shared" si="3"/>
        <v>3363</v>
      </c>
      <c r="AA24" s="16"/>
      <c r="AB24" s="48" t="s">
        <v>128</v>
      </c>
      <c r="AC24" s="51"/>
      <c r="AD24" s="19">
        <f>AD15+SUM(AD17:AD23)</f>
        <v>3296</v>
      </c>
      <c r="AE24" s="19">
        <f>AE15+SUM(AE17:AE23)</f>
        <v>3022</v>
      </c>
      <c r="AF24" s="19">
        <f>AF15+SUM(AF17:AF23)</f>
        <v>3646</v>
      </c>
      <c r="AG24" s="19">
        <f>AG15+SUM(AG17:AG23)</f>
        <v>6668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256</v>
      </c>
      <c r="H25" s="47">
        <v>2</v>
      </c>
      <c r="I25" s="47">
        <v>0</v>
      </c>
      <c r="J25" s="47">
        <v>258</v>
      </c>
      <c r="K25" s="47">
        <v>123</v>
      </c>
      <c r="L25" s="47">
        <v>0</v>
      </c>
      <c r="M25" s="47">
        <v>123</v>
      </c>
      <c r="N25" s="47">
        <v>246</v>
      </c>
      <c r="O25" s="47">
        <v>2</v>
      </c>
      <c r="P25" s="47">
        <v>248</v>
      </c>
      <c r="Q25" s="47">
        <v>369</v>
      </c>
      <c r="R25" s="47">
        <v>2</v>
      </c>
      <c r="S25" s="47">
        <v>371</v>
      </c>
      <c r="V25" s="44" t="s">
        <v>166</v>
      </c>
      <c r="W25" s="19">
        <f>AD33+AD34</f>
        <v>518</v>
      </c>
      <c r="X25" s="19">
        <f>AE33+AE34</f>
        <v>488</v>
      </c>
      <c r="Y25" s="19">
        <f>AF33+AF34</f>
        <v>570</v>
      </c>
      <c r="Z25" s="19">
        <f t="shared" si="3"/>
        <v>1058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487</v>
      </c>
      <c r="H26" s="47">
        <v>1</v>
      </c>
      <c r="I26" s="47">
        <v>2</v>
      </c>
      <c r="J26" s="47">
        <v>490</v>
      </c>
      <c r="K26" s="47">
        <v>469</v>
      </c>
      <c r="L26" s="47">
        <v>2</v>
      </c>
      <c r="M26" s="47">
        <v>471</v>
      </c>
      <c r="N26" s="47">
        <v>537</v>
      </c>
      <c r="O26" s="47">
        <v>1</v>
      </c>
      <c r="P26" s="47">
        <v>538</v>
      </c>
      <c r="Q26" s="47">
        <v>1006</v>
      </c>
      <c r="R26" s="47">
        <v>3</v>
      </c>
      <c r="S26" s="47">
        <v>1009</v>
      </c>
      <c r="V26" s="44" t="s">
        <v>167</v>
      </c>
      <c r="W26" s="19">
        <f>AD35+AD36+AD37</f>
        <v>2243</v>
      </c>
      <c r="X26" s="19">
        <f>AE35+AE36+AE37</f>
        <v>2972</v>
      </c>
      <c r="Y26" s="19">
        <f>AF35+AF36+AF37</f>
        <v>3104</v>
      </c>
      <c r="Z26" s="19">
        <f t="shared" si="3"/>
        <v>6076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299</v>
      </c>
      <c r="H27" s="47">
        <v>0</v>
      </c>
      <c r="I27" s="47">
        <v>2</v>
      </c>
      <c r="J27" s="47">
        <v>301</v>
      </c>
      <c r="K27" s="47">
        <v>261</v>
      </c>
      <c r="L27" s="47">
        <v>1</v>
      </c>
      <c r="M27" s="47">
        <v>262</v>
      </c>
      <c r="N27" s="47">
        <v>330</v>
      </c>
      <c r="O27" s="47">
        <v>1</v>
      </c>
      <c r="P27" s="47">
        <v>331</v>
      </c>
      <c r="Q27" s="47">
        <v>591</v>
      </c>
      <c r="R27" s="47">
        <v>2</v>
      </c>
      <c r="S27" s="47">
        <v>593</v>
      </c>
      <c r="V27" s="44" t="s">
        <v>168</v>
      </c>
      <c r="W27" s="19">
        <f>VLOOKUP($A20,$A$2:$S$67,10,FALSE)</f>
        <v>87</v>
      </c>
      <c r="X27" s="19">
        <f>VLOOKUP($A20,$A$2:$S$67,13,FALSE)</f>
        <v>75</v>
      </c>
      <c r="Y27" s="19">
        <f>VLOOKUP($A20,$A$2:$S$67,16,FALSE)</f>
        <v>78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307</v>
      </c>
      <c r="H28" s="47">
        <v>1</v>
      </c>
      <c r="I28" s="47">
        <v>1</v>
      </c>
      <c r="J28" s="47">
        <v>309</v>
      </c>
      <c r="K28" s="47">
        <v>292</v>
      </c>
      <c r="L28" s="47">
        <v>1</v>
      </c>
      <c r="M28" s="47">
        <v>293</v>
      </c>
      <c r="N28" s="47">
        <v>346</v>
      </c>
      <c r="O28" s="47">
        <v>2</v>
      </c>
      <c r="P28" s="47">
        <v>348</v>
      </c>
      <c r="Q28" s="47">
        <v>638</v>
      </c>
      <c r="R28" s="47">
        <v>3</v>
      </c>
      <c r="S28" s="47">
        <v>641</v>
      </c>
      <c r="V28" s="44" t="s">
        <v>169</v>
      </c>
      <c r="W28" s="19">
        <f>AD50</f>
        <v>1775</v>
      </c>
      <c r="X28" s="19">
        <f>AE50</f>
        <v>2495</v>
      </c>
      <c r="Y28" s="19">
        <f>AF50</f>
        <v>2623</v>
      </c>
      <c r="Z28" s="19">
        <f t="shared" si="3"/>
        <v>5118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450</v>
      </c>
      <c r="H29" s="47">
        <v>1</v>
      </c>
      <c r="I29" s="47">
        <v>2</v>
      </c>
      <c r="J29" s="47">
        <v>453</v>
      </c>
      <c r="K29" s="47">
        <v>430</v>
      </c>
      <c r="L29" s="47">
        <v>2</v>
      </c>
      <c r="M29" s="47">
        <v>432</v>
      </c>
      <c r="N29" s="47">
        <v>491</v>
      </c>
      <c r="O29" s="47">
        <v>1</v>
      </c>
      <c r="P29" s="47">
        <v>492</v>
      </c>
      <c r="Q29" s="47">
        <v>921</v>
      </c>
      <c r="R29" s="47">
        <v>3</v>
      </c>
      <c r="S29" s="47">
        <v>924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34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704</v>
      </c>
      <c r="H30" s="47">
        <v>0</v>
      </c>
      <c r="I30" s="47">
        <v>3</v>
      </c>
      <c r="J30" s="47">
        <v>707</v>
      </c>
      <c r="K30" s="47">
        <v>821</v>
      </c>
      <c r="L30" s="47">
        <v>0</v>
      </c>
      <c r="M30" s="47">
        <v>821</v>
      </c>
      <c r="N30" s="47">
        <v>892</v>
      </c>
      <c r="O30" s="47">
        <v>3</v>
      </c>
      <c r="P30" s="47">
        <v>895</v>
      </c>
      <c r="Q30" s="47">
        <v>1713</v>
      </c>
      <c r="R30" s="47">
        <v>3</v>
      </c>
      <c r="S30" s="47">
        <v>1716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87</v>
      </c>
      <c r="Z30" s="19">
        <f t="shared" si="3"/>
        <v>175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662</v>
      </c>
      <c r="H31" s="47">
        <v>4</v>
      </c>
      <c r="I31" s="47">
        <v>4</v>
      </c>
      <c r="J31" s="47">
        <v>670</v>
      </c>
      <c r="K31" s="47">
        <v>788</v>
      </c>
      <c r="L31" s="47">
        <v>5</v>
      </c>
      <c r="M31" s="47">
        <v>793</v>
      </c>
      <c r="N31" s="47">
        <v>849</v>
      </c>
      <c r="O31" s="47">
        <v>5</v>
      </c>
      <c r="P31" s="47">
        <v>854</v>
      </c>
      <c r="Q31" s="47">
        <v>1637</v>
      </c>
      <c r="R31" s="47">
        <v>10</v>
      </c>
      <c r="S31" s="47">
        <v>1647</v>
      </c>
      <c r="V31" s="44" t="s">
        <v>79</v>
      </c>
      <c r="W31" s="19">
        <f t="shared" si="9"/>
        <v>67</v>
      </c>
      <c r="X31" s="19">
        <f t="shared" si="10"/>
        <v>66</v>
      </c>
      <c r="Y31" s="19">
        <f t="shared" si="11"/>
        <v>66</v>
      </c>
      <c r="Z31" s="19">
        <f t="shared" si="3"/>
        <v>132</v>
      </c>
      <c r="AA31" s="28"/>
      <c r="AB31" s="48" t="s">
        <v>80</v>
      </c>
      <c r="AC31" s="49"/>
      <c r="AD31" s="24">
        <f>VLOOKUP($A30,$A$2:$S$67,10,FALSE)</f>
        <v>707</v>
      </c>
      <c r="AE31" s="24">
        <f>VLOOKUP($A30,$A$2:$S$67,13,FALSE)</f>
        <v>821</v>
      </c>
      <c r="AF31" s="24">
        <f>VLOOKUP($A30,$A$2:$S$67,16,FALSE)</f>
        <v>895</v>
      </c>
      <c r="AG31" s="19">
        <f t="shared" ref="AG31:AG37" si="12">AE31+AF31</f>
        <v>1716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686</v>
      </c>
      <c r="H32" s="47">
        <v>3</v>
      </c>
      <c r="I32" s="47">
        <v>4</v>
      </c>
      <c r="J32" s="47">
        <v>693</v>
      </c>
      <c r="K32" s="47">
        <v>855</v>
      </c>
      <c r="L32" s="47">
        <v>4</v>
      </c>
      <c r="M32" s="47">
        <v>859</v>
      </c>
      <c r="N32" s="47">
        <v>944</v>
      </c>
      <c r="O32" s="47">
        <v>6</v>
      </c>
      <c r="P32" s="47">
        <v>950</v>
      </c>
      <c r="Q32" s="47">
        <v>1799</v>
      </c>
      <c r="R32" s="47">
        <v>10</v>
      </c>
      <c r="S32" s="47">
        <v>1809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670</v>
      </c>
      <c r="AE32" s="24">
        <f>VLOOKUP($A31,$A$2:$S$67,13,FALSE)</f>
        <v>793</v>
      </c>
      <c r="AF32" s="24">
        <f>VLOOKUP($A31,$A$2:$S$67,16,FALSE)</f>
        <v>854</v>
      </c>
      <c r="AG32" s="19">
        <f t="shared" si="12"/>
        <v>1647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955</v>
      </c>
      <c r="H33" s="47">
        <v>1</v>
      </c>
      <c r="I33" s="47">
        <v>6</v>
      </c>
      <c r="J33" s="47">
        <v>962</v>
      </c>
      <c r="K33" s="47">
        <v>1390</v>
      </c>
      <c r="L33" s="47">
        <v>5</v>
      </c>
      <c r="M33" s="47">
        <v>1395</v>
      </c>
      <c r="N33" s="47">
        <v>1429</v>
      </c>
      <c r="O33" s="47">
        <v>4</v>
      </c>
      <c r="P33" s="47">
        <v>1433</v>
      </c>
      <c r="Q33" s="47">
        <v>2819</v>
      </c>
      <c r="R33" s="47">
        <v>9</v>
      </c>
      <c r="S33" s="47">
        <v>2828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268</v>
      </c>
      <c r="AE33" s="24">
        <f>VLOOKUP($A42,$A$2:$S$67,13,FALSE)</f>
        <v>235</v>
      </c>
      <c r="AF33" s="24">
        <f>VLOOKUP($A42,$A$2:$S$67,16,FALSE)</f>
        <v>302</v>
      </c>
      <c r="AG33" s="19">
        <f t="shared" si="12"/>
        <v>537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582</v>
      </c>
      <c r="H34" s="47">
        <v>2</v>
      </c>
      <c r="I34" s="47">
        <v>4</v>
      </c>
      <c r="J34" s="47">
        <v>588</v>
      </c>
      <c r="K34" s="47">
        <v>714</v>
      </c>
      <c r="L34" s="47">
        <v>4</v>
      </c>
      <c r="M34" s="47">
        <v>718</v>
      </c>
      <c r="N34" s="47">
        <v>719</v>
      </c>
      <c r="O34" s="47">
        <v>2</v>
      </c>
      <c r="P34" s="47">
        <v>721</v>
      </c>
      <c r="Q34" s="47">
        <v>1433</v>
      </c>
      <c r="R34" s="47">
        <v>6</v>
      </c>
      <c r="S34" s="47">
        <v>1439</v>
      </c>
      <c r="V34" s="44" t="s">
        <v>88</v>
      </c>
      <c r="W34" s="19">
        <f t="shared" si="9"/>
        <v>40</v>
      </c>
      <c r="X34" s="19">
        <f t="shared" si="10"/>
        <v>45</v>
      </c>
      <c r="Y34" s="19">
        <f t="shared" si="11"/>
        <v>45</v>
      </c>
      <c r="Z34" s="19">
        <f t="shared" si="3"/>
        <v>90</v>
      </c>
      <c r="AA34" s="28"/>
      <c r="AB34" s="48" t="s">
        <v>170</v>
      </c>
      <c r="AC34" s="49"/>
      <c r="AD34" s="24">
        <f>VLOOKUP($A43,$A$2:$S$67,10,FALSE)</f>
        <v>250</v>
      </c>
      <c r="AE34" s="24">
        <f>VLOOKUP($A43,$A$2:$S$67,13,FALSE)</f>
        <v>253</v>
      </c>
      <c r="AF34" s="24">
        <f>VLOOKUP($A43,$A$2:$S$67,16,FALSE)</f>
        <v>268</v>
      </c>
      <c r="AG34" s="19">
        <f t="shared" si="12"/>
        <v>521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22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48" t="s">
        <v>92</v>
      </c>
      <c r="AC35" s="49"/>
      <c r="AD35" s="24">
        <f>VLOOKUP($A32,$A$2:$S$67,10,FALSE)</f>
        <v>693</v>
      </c>
      <c r="AE35" s="24">
        <f>VLOOKUP($A32,$A$2:$S$67,13,FALSE)</f>
        <v>859</v>
      </c>
      <c r="AF35" s="24">
        <f>VLOOKUP($A32,$A$2:$S$67,16,FALSE)</f>
        <v>950</v>
      </c>
      <c r="AG35" s="19">
        <f t="shared" si="12"/>
        <v>1809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651</v>
      </c>
      <c r="H36" s="47">
        <v>3</v>
      </c>
      <c r="I36" s="47">
        <v>3</v>
      </c>
      <c r="J36" s="47">
        <v>657</v>
      </c>
      <c r="K36" s="47">
        <v>676</v>
      </c>
      <c r="L36" s="47">
        <v>4</v>
      </c>
      <c r="M36" s="47">
        <v>680</v>
      </c>
      <c r="N36" s="47">
        <v>764</v>
      </c>
      <c r="O36" s="47">
        <v>3</v>
      </c>
      <c r="P36" s="47">
        <v>767</v>
      </c>
      <c r="Q36" s="47">
        <v>1440</v>
      </c>
      <c r="R36" s="47">
        <v>7</v>
      </c>
      <c r="S36" s="47">
        <v>1447</v>
      </c>
      <c r="V36" s="44" t="s">
        <v>94</v>
      </c>
      <c r="W36" s="19">
        <f t="shared" si="9"/>
        <v>116</v>
      </c>
      <c r="X36" s="19">
        <f t="shared" si="10"/>
        <v>107</v>
      </c>
      <c r="Y36" s="19">
        <f t="shared" si="11"/>
        <v>131</v>
      </c>
      <c r="Z36" s="19">
        <f t="shared" si="3"/>
        <v>238</v>
      </c>
      <c r="AA36" s="28"/>
      <c r="AB36" s="48" t="s">
        <v>84</v>
      </c>
      <c r="AC36" s="49"/>
      <c r="AD36" s="24">
        <f>VLOOKUP($A33,$A$2:$S$67,10,FALSE)</f>
        <v>962</v>
      </c>
      <c r="AE36" s="24">
        <f>VLOOKUP($A33,$A$2:$S$67,13,FALSE)</f>
        <v>1395</v>
      </c>
      <c r="AF36" s="24">
        <f>VLOOKUP($A33,$A$2:$S$67,16,FALSE)</f>
        <v>1433</v>
      </c>
      <c r="AG36" s="19">
        <f t="shared" si="12"/>
        <v>2828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459</v>
      </c>
      <c r="H37" s="47">
        <v>1</v>
      </c>
      <c r="I37" s="47">
        <v>1</v>
      </c>
      <c r="J37" s="47">
        <v>461</v>
      </c>
      <c r="K37" s="47">
        <v>506</v>
      </c>
      <c r="L37" s="47">
        <v>4</v>
      </c>
      <c r="M37" s="47">
        <v>510</v>
      </c>
      <c r="N37" s="47">
        <v>567</v>
      </c>
      <c r="O37" s="47">
        <v>4</v>
      </c>
      <c r="P37" s="47">
        <v>571</v>
      </c>
      <c r="Q37" s="47">
        <v>1073</v>
      </c>
      <c r="R37" s="47">
        <v>8</v>
      </c>
      <c r="S37" s="47">
        <v>1081</v>
      </c>
      <c r="V37" s="44" t="s">
        <v>96</v>
      </c>
      <c r="W37" s="19">
        <f t="shared" si="9"/>
        <v>154</v>
      </c>
      <c r="X37" s="19">
        <f t="shared" si="10"/>
        <v>135</v>
      </c>
      <c r="Y37" s="19">
        <f t="shared" si="11"/>
        <v>156</v>
      </c>
      <c r="Z37" s="19">
        <f t="shared" si="3"/>
        <v>291</v>
      </c>
      <c r="AA37" s="28"/>
      <c r="AB37" s="48" t="s">
        <v>87</v>
      </c>
      <c r="AC37" s="49"/>
      <c r="AD37" s="24">
        <f>VLOOKUP($A34,$A$2:$S$67,10,FALSE)</f>
        <v>588</v>
      </c>
      <c r="AE37" s="24">
        <f>VLOOKUP($A34,$A$2:$S$67,13,FALSE)</f>
        <v>718</v>
      </c>
      <c r="AF37" s="24">
        <f>VLOOKUP($A34,$A$2:$S$67,16,FALSE)</f>
        <v>721</v>
      </c>
      <c r="AG37" s="19">
        <f t="shared" si="12"/>
        <v>1439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414</v>
      </c>
      <c r="H38" s="47">
        <v>3</v>
      </c>
      <c r="I38" s="47">
        <v>3</v>
      </c>
      <c r="J38" s="47">
        <v>420</v>
      </c>
      <c r="K38" s="47">
        <v>568</v>
      </c>
      <c r="L38" s="47">
        <v>3</v>
      </c>
      <c r="M38" s="47">
        <v>571</v>
      </c>
      <c r="N38" s="47">
        <v>605</v>
      </c>
      <c r="O38" s="47">
        <v>5</v>
      </c>
      <c r="P38" s="47">
        <v>610</v>
      </c>
      <c r="Q38" s="47">
        <v>1173</v>
      </c>
      <c r="R38" s="47">
        <v>8</v>
      </c>
      <c r="S38" s="47">
        <v>1181</v>
      </c>
      <c r="V38" s="44" t="s">
        <v>98</v>
      </c>
      <c r="W38" s="19">
        <f t="shared" si="9"/>
        <v>37</v>
      </c>
      <c r="X38" s="19">
        <f t="shared" si="10"/>
        <v>36</v>
      </c>
      <c r="Y38" s="19">
        <f t="shared" si="11"/>
        <v>35</v>
      </c>
      <c r="Z38" s="19">
        <f t="shared" si="3"/>
        <v>71</v>
      </c>
      <c r="AA38" s="16"/>
      <c r="AB38" s="48" t="s">
        <v>171</v>
      </c>
      <c r="AC38" s="49"/>
      <c r="AD38" s="19">
        <f>SUM(AD31:AD37)</f>
        <v>4138</v>
      </c>
      <c r="AE38" s="19">
        <f>SUM(AE31:AE37)</f>
        <v>5074</v>
      </c>
      <c r="AF38" s="19">
        <f>SUM(AF31:AF37)</f>
        <v>5423</v>
      </c>
      <c r="AG38" s="19">
        <f>SUM(AG31:AG37)</f>
        <v>10497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318</v>
      </c>
      <c r="L39" s="47">
        <v>2</v>
      </c>
      <c r="M39" s="47">
        <v>320</v>
      </c>
      <c r="N39" s="47">
        <v>311</v>
      </c>
      <c r="O39" s="47">
        <v>6</v>
      </c>
      <c r="P39" s="47">
        <v>317</v>
      </c>
      <c r="Q39" s="47">
        <v>629</v>
      </c>
      <c r="R39" s="47">
        <v>8</v>
      </c>
      <c r="S39" s="47">
        <v>637</v>
      </c>
      <c r="V39" s="44" t="s">
        <v>100</v>
      </c>
      <c r="W39" s="19">
        <f t="shared" si="9"/>
        <v>36</v>
      </c>
      <c r="X39" s="19">
        <f t="shared" si="10"/>
        <v>29</v>
      </c>
      <c r="Y39" s="19">
        <f t="shared" si="11"/>
        <v>36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359</v>
      </c>
      <c r="H40" s="47">
        <v>3</v>
      </c>
      <c r="I40" s="47">
        <v>4</v>
      </c>
      <c r="J40" s="47">
        <v>366</v>
      </c>
      <c r="K40" s="47">
        <v>583</v>
      </c>
      <c r="L40" s="47">
        <v>3</v>
      </c>
      <c r="M40" s="47">
        <v>586</v>
      </c>
      <c r="N40" s="47">
        <v>591</v>
      </c>
      <c r="O40" s="47">
        <v>5</v>
      </c>
      <c r="P40" s="47">
        <v>596</v>
      </c>
      <c r="Q40" s="47">
        <v>1174</v>
      </c>
      <c r="R40" s="47">
        <v>8</v>
      </c>
      <c r="S40" s="47">
        <v>1182</v>
      </c>
      <c r="V40" s="44" t="s">
        <v>102</v>
      </c>
      <c r="W40" s="19">
        <f t="shared" si="9"/>
        <v>114</v>
      </c>
      <c r="X40" s="19">
        <f t="shared" si="10"/>
        <v>105</v>
      </c>
      <c r="Y40" s="19">
        <f t="shared" si="11"/>
        <v>121</v>
      </c>
      <c r="Z40" s="19">
        <f t="shared" si="3"/>
        <v>226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319</v>
      </c>
      <c r="H41" s="47">
        <v>2</v>
      </c>
      <c r="I41" s="47">
        <v>6</v>
      </c>
      <c r="J41" s="47">
        <v>327</v>
      </c>
      <c r="K41" s="47">
        <v>504</v>
      </c>
      <c r="L41" s="47">
        <v>4</v>
      </c>
      <c r="M41" s="47">
        <v>508</v>
      </c>
      <c r="N41" s="47">
        <v>524</v>
      </c>
      <c r="O41" s="47">
        <v>5</v>
      </c>
      <c r="P41" s="47">
        <v>529</v>
      </c>
      <c r="Q41" s="47">
        <v>1028</v>
      </c>
      <c r="R41" s="47">
        <v>9</v>
      </c>
      <c r="S41" s="47">
        <v>1037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47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258</v>
      </c>
      <c r="H42" s="47">
        <v>6</v>
      </c>
      <c r="I42" s="47">
        <v>4</v>
      </c>
      <c r="J42" s="47">
        <v>268</v>
      </c>
      <c r="K42" s="47">
        <v>229</v>
      </c>
      <c r="L42" s="47">
        <v>6</v>
      </c>
      <c r="M42" s="47">
        <v>235</v>
      </c>
      <c r="N42" s="47">
        <v>295</v>
      </c>
      <c r="O42" s="47">
        <v>7</v>
      </c>
      <c r="P42" s="47">
        <v>302</v>
      </c>
      <c r="Q42" s="47">
        <v>524</v>
      </c>
      <c r="R42" s="47">
        <v>13</v>
      </c>
      <c r="S42" s="47">
        <v>537</v>
      </c>
      <c r="V42" s="44" t="s">
        <v>106</v>
      </c>
      <c r="W42" s="19">
        <f t="shared" si="9"/>
        <v>160</v>
      </c>
      <c r="X42" s="19">
        <f t="shared" si="10"/>
        <v>123</v>
      </c>
      <c r="Y42" s="19">
        <f t="shared" si="11"/>
        <v>146</v>
      </c>
      <c r="Z42" s="19">
        <f t="shared" si="3"/>
        <v>269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250</v>
      </c>
      <c r="H43" s="47">
        <v>0</v>
      </c>
      <c r="I43" s="47">
        <v>0</v>
      </c>
      <c r="J43" s="47">
        <v>250</v>
      </c>
      <c r="K43" s="47">
        <v>253</v>
      </c>
      <c r="L43" s="47">
        <v>0</v>
      </c>
      <c r="M43" s="47">
        <v>253</v>
      </c>
      <c r="N43" s="47">
        <v>268</v>
      </c>
      <c r="O43" s="47">
        <v>0</v>
      </c>
      <c r="P43" s="47">
        <v>268</v>
      </c>
      <c r="Q43" s="47">
        <v>521</v>
      </c>
      <c r="R43" s="47">
        <v>0</v>
      </c>
      <c r="S43" s="47">
        <v>521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35</v>
      </c>
      <c r="L44" s="47">
        <v>0</v>
      </c>
      <c r="M44" s="47">
        <v>35</v>
      </c>
      <c r="N44" s="47">
        <v>34</v>
      </c>
      <c r="O44" s="47">
        <v>0</v>
      </c>
      <c r="P44" s="47">
        <v>34</v>
      </c>
      <c r="Q44" s="47">
        <v>69</v>
      </c>
      <c r="R44" s="47">
        <v>0</v>
      </c>
      <c r="S44" s="47">
        <v>69</v>
      </c>
      <c r="V44" s="44" t="s">
        <v>110</v>
      </c>
      <c r="W44" s="19">
        <f t="shared" si="9"/>
        <v>99</v>
      </c>
      <c r="X44" s="19">
        <f t="shared" si="10"/>
        <v>81</v>
      </c>
      <c r="Y44" s="19">
        <f t="shared" si="11"/>
        <v>91</v>
      </c>
      <c r="Z44" s="19">
        <f t="shared" si="3"/>
        <v>172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83</v>
      </c>
      <c r="H45" s="47">
        <v>0</v>
      </c>
      <c r="I45" s="47">
        <v>0</v>
      </c>
      <c r="J45" s="47">
        <v>83</v>
      </c>
      <c r="K45" s="47">
        <v>88</v>
      </c>
      <c r="L45" s="47">
        <v>0</v>
      </c>
      <c r="M45" s="47">
        <v>88</v>
      </c>
      <c r="N45" s="47">
        <v>87</v>
      </c>
      <c r="O45" s="47">
        <v>0</v>
      </c>
      <c r="P45" s="47">
        <v>87</v>
      </c>
      <c r="Q45" s="47">
        <v>175</v>
      </c>
      <c r="R45" s="47">
        <v>0</v>
      </c>
      <c r="S45" s="47">
        <v>175</v>
      </c>
      <c r="V45" s="44" t="s">
        <v>111</v>
      </c>
      <c r="W45" s="19">
        <f t="shared" si="9"/>
        <v>15</v>
      </c>
      <c r="X45" s="19">
        <f t="shared" si="10"/>
        <v>13</v>
      </c>
      <c r="Y45" s="19">
        <f t="shared" si="11"/>
        <v>8</v>
      </c>
      <c r="Z45" s="19">
        <f t="shared" si="3"/>
        <v>21</v>
      </c>
      <c r="AA45" s="16"/>
      <c r="AB45" s="48" t="s">
        <v>172</v>
      </c>
      <c r="AC45" s="49"/>
      <c r="AD45" s="24">
        <f>VLOOKUP($A37,$A$2:$S$67,10,FALSE)</f>
        <v>461</v>
      </c>
      <c r="AE45" s="24">
        <f>VLOOKUP($A37,$A$2:$S$67,13,FALSE)</f>
        <v>510</v>
      </c>
      <c r="AF45" s="24">
        <f>VLOOKUP($A37,$A$2:$S$67,16,FALSE)</f>
        <v>571</v>
      </c>
      <c r="AG45" s="19">
        <f>AE45+AF45</f>
        <v>1081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67</v>
      </c>
      <c r="H46" s="47">
        <v>0</v>
      </c>
      <c r="I46" s="47">
        <v>0</v>
      </c>
      <c r="J46" s="47">
        <v>67</v>
      </c>
      <c r="K46" s="47">
        <v>66</v>
      </c>
      <c r="L46" s="47">
        <v>0</v>
      </c>
      <c r="M46" s="47">
        <v>66</v>
      </c>
      <c r="N46" s="47">
        <v>66</v>
      </c>
      <c r="O46" s="47">
        <v>0</v>
      </c>
      <c r="P46" s="47">
        <v>66</v>
      </c>
      <c r="Q46" s="47">
        <v>132</v>
      </c>
      <c r="R46" s="47">
        <v>0</v>
      </c>
      <c r="S46" s="47">
        <v>132</v>
      </c>
      <c r="V46" s="44" t="s">
        <v>113</v>
      </c>
      <c r="W46" s="19">
        <f t="shared" si="9"/>
        <v>112</v>
      </c>
      <c r="X46" s="19">
        <f t="shared" si="10"/>
        <v>123</v>
      </c>
      <c r="Y46" s="19">
        <f t="shared" si="11"/>
        <v>139</v>
      </c>
      <c r="Z46" s="19">
        <f t="shared" si="3"/>
        <v>262</v>
      </c>
      <c r="AA46" s="28"/>
      <c r="AB46" s="48" t="s">
        <v>173</v>
      </c>
      <c r="AC46" s="49"/>
      <c r="AD46" s="24">
        <f>VLOOKUP($A38,$A$2:$S$67,10,FALSE)</f>
        <v>420</v>
      </c>
      <c r="AE46" s="24">
        <f>VLOOKUP($A38,$A$2:$S$67,13,FALSE)</f>
        <v>571</v>
      </c>
      <c r="AF46" s="24">
        <f>VLOOKUP($A38,$A$2:$S$67,16,FALSE)</f>
        <v>610</v>
      </c>
      <c r="AG46" s="19">
        <f>AE46+AF46</f>
        <v>1181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174</v>
      </c>
      <c r="W47" s="19">
        <f t="shared" si="9"/>
        <v>58</v>
      </c>
      <c r="X47" s="19">
        <f t="shared" si="10"/>
        <v>56</v>
      </c>
      <c r="Y47" s="19">
        <f t="shared" si="11"/>
        <v>64</v>
      </c>
      <c r="Z47" s="19">
        <f t="shared" si="3"/>
        <v>120</v>
      </c>
      <c r="AA47" s="28"/>
      <c r="AB47" s="48" t="s">
        <v>175</v>
      </c>
      <c r="AC47" s="49"/>
      <c r="AD47" s="24">
        <f>VLOOKUP($A39,$A$2:$S$67,10,FALSE)</f>
        <v>201</v>
      </c>
      <c r="AE47" s="24">
        <f>VLOOKUP($A39,$A$2:$S$67,13,FALSE)</f>
        <v>320</v>
      </c>
      <c r="AF47" s="24">
        <f>VLOOKUP($A39,$A$2:$S$67,16,FALSE)</f>
        <v>317</v>
      </c>
      <c r="AG47" s="19">
        <f>AE47+AF47</f>
        <v>637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375</v>
      </c>
      <c r="X48" s="19">
        <f t="shared" si="10"/>
        <v>380</v>
      </c>
      <c r="Y48" s="19">
        <f t="shared" si="11"/>
        <v>368</v>
      </c>
      <c r="Z48" s="19">
        <f t="shared" si="3"/>
        <v>748</v>
      </c>
      <c r="AA48" s="28"/>
      <c r="AB48" s="48" t="s">
        <v>176</v>
      </c>
      <c r="AC48" s="49"/>
      <c r="AD48" s="24">
        <f>VLOOKUP($A40,$A$2:$S$67,10,FALSE)</f>
        <v>366</v>
      </c>
      <c r="AE48" s="24">
        <f>VLOOKUP($A40,$A$2:$S$67,13,FALSE)</f>
        <v>586</v>
      </c>
      <c r="AF48" s="24">
        <f>VLOOKUP($A40,$A$2:$S$67,16,FALSE)</f>
        <v>596</v>
      </c>
      <c r="AG48" s="19">
        <f>AE48+AF48</f>
        <v>1182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40</v>
      </c>
      <c r="H49" s="47">
        <v>0</v>
      </c>
      <c r="I49" s="47">
        <v>0</v>
      </c>
      <c r="J49" s="47">
        <v>40</v>
      </c>
      <c r="K49" s="47">
        <v>45</v>
      </c>
      <c r="L49" s="47">
        <v>0</v>
      </c>
      <c r="M49" s="47">
        <v>45</v>
      </c>
      <c r="N49" s="47">
        <v>45</v>
      </c>
      <c r="O49" s="47">
        <v>0</v>
      </c>
      <c r="P49" s="47">
        <v>45</v>
      </c>
      <c r="Q49" s="47">
        <v>90</v>
      </c>
      <c r="R49" s="47">
        <v>0</v>
      </c>
      <c r="S49" s="47">
        <v>90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327</v>
      </c>
      <c r="AE49" s="24">
        <f>VLOOKUP($A41,$A$2:$S$67,13,FALSE)</f>
        <v>508</v>
      </c>
      <c r="AF49" s="24">
        <f>VLOOKUP($A41,$A$2:$S$67,16,FALSE)</f>
        <v>529</v>
      </c>
      <c r="AG49" s="19">
        <f>AE49+AF49</f>
        <v>1037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22</v>
      </c>
      <c r="H50" s="47">
        <v>0</v>
      </c>
      <c r="I50" s="47">
        <v>0</v>
      </c>
      <c r="J50" s="47">
        <v>22</v>
      </c>
      <c r="K50" s="47">
        <v>23</v>
      </c>
      <c r="L50" s="47">
        <v>0</v>
      </c>
      <c r="M50" s="47">
        <v>23</v>
      </c>
      <c r="N50" s="47">
        <v>15</v>
      </c>
      <c r="O50" s="47">
        <v>0</v>
      </c>
      <c r="P50" s="47">
        <v>15</v>
      </c>
      <c r="Q50" s="47">
        <v>38</v>
      </c>
      <c r="R50" s="47">
        <v>0</v>
      </c>
      <c r="S50" s="47">
        <v>38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27</v>
      </c>
      <c r="Z50" s="19">
        <f t="shared" si="3"/>
        <v>60</v>
      </c>
      <c r="AA50" s="16"/>
      <c r="AB50" s="48" t="s">
        <v>177</v>
      </c>
      <c r="AC50" s="49"/>
      <c r="AD50" s="19">
        <f>SUM(AD45:AD49)</f>
        <v>1775</v>
      </c>
      <c r="AE50" s="19">
        <f>SUM(AE45:AE49)</f>
        <v>2495</v>
      </c>
      <c r="AF50" s="19">
        <f>SUM(AF45:AF49)</f>
        <v>2623</v>
      </c>
      <c r="AG50" s="19">
        <f>SUM(AG45:AG49)</f>
        <v>5118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111</v>
      </c>
      <c r="H51" s="47">
        <v>5</v>
      </c>
      <c r="I51" s="47">
        <v>0</v>
      </c>
      <c r="J51" s="47">
        <v>116</v>
      </c>
      <c r="K51" s="47">
        <v>104</v>
      </c>
      <c r="L51" s="47">
        <v>3</v>
      </c>
      <c r="M51" s="47">
        <v>107</v>
      </c>
      <c r="N51" s="47">
        <v>129</v>
      </c>
      <c r="O51" s="47">
        <v>2</v>
      </c>
      <c r="P51" s="47">
        <v>131</v>
      </c>
      <c r="Q51" s="47">
        <v>233</v>
      </c>
      <c r="R51" s="47">
        <v>5</v>
      </c>
      <c r="S51" s="47">
        <v>238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138</v>
      </c>
      <c r="H52" s="47">
        <v>15</v>
      </c>
      <c r="I52" s="47">
        <v>1</v>
      </c>
      <c r="J52" s="47">
        <v>154</v>
      </c>
      <c r="K52" s="47">
        <v>132</v>
      </c>
      <c r="L52" s="47">
        <v>3</v>
      </c>
      <c r="M52" s="47">
        <v>135</v>
      </c>
      <c r="N52" s="47">
        <v>143</v>
      </c>
      <c r="O52" s="47">
        <v>13</v>
      </c>
      <c r="P52" s="47">
        <v>156</v>
      </c>
      <c r="Q52" s="47">
        <v>275</v>
      </c>
      <c r="R52" s="47">
        <v>16</v>
      </c>
      <c r="S52" s="47">
        <v>291</v>
      </c>
      <c r="V52" s="44" t="s">
        <v>122</v>
      </c>
      <c r="W52" s="19">
        <f t="shared" si="9"/>
        <v>54</v>
      </c>
      <c r="X52" s="19">
        <f t="shared" si="10"/>
        <v>55</v>
      </c>
      <c r="Y52" s="19">
        <f t="shared" si="11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35</v>
      </c>
      <c r="H53" s="47">
        <v>0</v>
      </c>
      <c r="I53" s="47">
        <v>2</v>
      </c>
      <c r="J53" s="47">
        <v>37</v>
      </c>
      <c r="K53" s="47">
        <v>36</v>
      </c>
      <c r="L53" s="47">
        <v>0</v>
      </c>
      <c r="M53" s="47">
        <v>36</v>
      </c>
      <c r="N53" s="47">
        <v>33</v>
      </c>
      <c r="O53" s="47">
        <v>2</v>
      </c>
      <c r="P53" s="47">
        <v>35</v>
      </c>
      <c r="Q53" s="47">
        <v>69</v>
      </c>
      <c r="R53" s="47">
        <v>2</v>
      </c>
      <c r="S53" s="47">
        <v>71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33</v>
      </c>
      <c r="H54" s="47">
        <v>3</v>
      </c>
      <c r="I54" s="47">
        <v>0</v>
      </c>
      <c r="J54" s="47">
        <v>36</v>
      </c>
      <c r="K54" s="47">
        <v>26</v>
      </c>
      <c r="L54" s="47">
        <v>3</v>
      </c>
      <c r="M54" s="47">
        <v>29</v>
      </c>
      <c r="N54" s="47">
        <v>36</v>
      </c>
      <c r="O54" s="47">
        <v>0</v>
      </c>
      <c r="P54" s="47">
        <v>36</v>
      </c>
      <c r="Q54" s="47">
        <v>62</v>
      </c>
      <c r="R54" s="47">
        <v>3</v>
      </c>
      <c r="S54" s="47">
        <v>65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103</v>
      </c>
      <c r="H55" s="47">
        <v>11</v>
      </c>
      <c r="I55" s="47">
        <v>0</v>
      </c>
      <c r="J55" s="47">
        <v>114</v>
      </c>
      <c r="K55" s="47">
        <v>101</v>
      </c>
      <c r="L55" s="47">
        <v>4</v>
      </c>
      <c r="M55" s="47">
        <v>105</v>
      </c>
      <c r="N55" s="47">
        <v>114</v>
      </c>
      <c r="O55" s="47">
        <v>7</v>
      </c>
      <c r="P55" s="47">
        <v>121</v>
      </c>
      <c r="Q55" s="47">
        <v>215</v>
      </c>
      <c r="R55" s="47">
        <v>11</v>
      </c>
      <c r="S55" s="47">
        <v>226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48</v>
      </c>
      <c r="H56" s="47">
        <v>0</v>
      </c>
      <c r="I56" s="47">
        <v>0</v>
      </c>
      <c r="J56" s="47">
        <v>48</v>
      </c>
      <c r="K56" s="47">
        <v>46</v>
      </c>
      <c r="L56" s="47">
        <v>0</v>
      </c>
      <c r="M56" s="47">
        <v>46</v>
      </c>
      <c r="N56" s="47">
        <v>47</v>
      </c>
      <c r="O56" s="47">
        <v>0</v>
      </c>
      <c r="P56" s="47">
        <v>47</v>
      </c>
      <c r="Q56" s="47">
        <v>93</v>
      </c>
      <c r="R56" s="47">
        <v>0</v>
      </c>
      <c r="S56" s="47">
        <v>93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142</v>
      </c>
      <c r="H57" s="47">
        <v>18</v>
      </c>
      <c r="I57" s="47">
        <v>0</v>
      </c>
      <c r="J57" s="47">
        <v>160</v>
      </c>
      <c r="K57" s="47">
        <v>123</v>
      </c>
      <c r="L57" s="47">
        <v>0</v>
      </c>
      <c r="M57" s="47">
        <v>123</v>
      </c>
      <c r="N57" s="47">
        <v>127</v>
      </c>
      <c r="O57" s="47">
        <v>19</v>
      </c>
      <c r="P57" s="47">
        <v>146</v>
      </c>
      <c r="Q57" s="47">
        <v>250</v>
      </c>
      <c r="R57" s="47">
        <v>19</v>
      </c>
      <c r="S57" s="47">
        <v>269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99</v>
      </c>
      <c r="H59" s="47">
        <v>0</v>
      </c>
      <c r="I59" s="47">
        <v>0</v>
      </c>
      <c r="J59" s="47">
        <v>99</v>
      </c>
      <c r="K59" s="47">
        <v>81</v>
      </c>
      <c r="L59" s="47">
        <v>0</v>
      </c>
      <c r="M59" s="47">
        <v>81</v>
      </c>
      <c r="N59" s="47">
        <v>91</v>
      </c>
      <c r="O59" s="47">
        <v>0</v>
      </c>
      <c r="P59" s="47">
        <v>91</v>
      </c>
      <c r="Q59" s="47">
        <v>172</v>
      </c>
      <c r="R59" s="47">
        <v>0</v>
      </c>
      <c r="S59" s="47">
        <v>172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13</v>
      </c>
      <c r="H60" s="47">
        <v>2</v>
      </c>
      <c r="I60" s="47">
        <v>0</v>
      </c>
      <c r="J60" s="47">
        <v>15</v>
      </c>
      <c r="K60" s="47">
        <v>11</v>
      </c>
      <c r="L60" s="47">
        <v>2</v>
      </c>
      <c r="M60" s="47">
        <v>13</v>
      </c>
      <c r="N60" s="47">
        <v>8</v>
      </c>
      <c r="O60" s="47">
        <v>0</v>
      </c>
      <c r="P60" s="47">
        <v>8</v>
      </c>
      <c r="Q60" s="47">
        <v>19</v>
      </c>
      <c r="R60" s="47">
        <v>2</v>
      </c>
      <c r="S60" s="47">
        <v>21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110</v>
      </c>
      <c r="H61" s="47">
        <v>1</v>
      </c>
      <c r="I61" s="47">
        <v>1</v>
      </c>
      <c r="J61" s="47">
        <v>112</v>
      </c>
      <c r="K61" s="47">
        <v>121</v>
      </c>
      <c r="L61" s="47">
        <v>2</v>
      </c>
      <c r="M61" s="47">
        <v>123</v>
      </c>
      <c r="N61" s="47">
        <v>139</v>
      </c>
      <c r="O61" s="47">
        <v>0</v>
      </c>
      <c r="P61" s="47">
        <v>139</v>
      </c>
      <c r="Q61" s="47">
        <v>260</v>
      </c>
      <c r="R61" s="47">
        <v>2</v>
      </c>
      <c r="S61" s="47">
        <v>262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55</v>
      </c>
      <c r="H62" s="47">
        <v>2</v>
      </c>
      <c r="I62" s="47">
        <v>1</v>
      </c>
      <c r="J62" s="47">
        <v>58</v>
      </c>
      <c r="K62" s="47">
        <v>55</v>
      </c>
      <c r="L62" s="47">
        <v>1</v>
      </c>
      <c r="M62" s="47">
        <v>56</v>
      </c>
      <c r="N62" s="47">
        <v>62</v>
      </c>
      <c r="O62" s="47">
        <v>2</v>
      </c>
      <c r="P62" s="47">
        <v>64</v>
      </c>
      <c r="Q62" s="47">
        <v>117</v>
      </c>
      <c r="R62" s="47">
        <v>3</v>
      </c>
      <c r="S62" s="47">
        <v>120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369</v>
      </c>
      <c r="H63" s="47">
        <v>3</v>
      </c>
      <c r="I63" s="47">
        <v>3</v>
      </c>
      <c r="J63" s="47">
        <v>375</v>
      </c>
      <c r="K63" s="47">
        <v>374</v>
      </c>
      <c r="L63" s="47">
        <v>6</v>
      </c>
      <c r="M63" s="47">
        <v>380</v>
      </c>
      <c r="N63" s="47">
        <v>368</v>
      </c>
      <c r="O63" s="47">
        <v>0</v>
      </c>
      <c r="P63" s="47">
        <v>368</v>
      </c>
      <c r="Q63" s="47">
        <v>742</v>
      </c>
      <c r="R63" s="47">
        <v>6</v>
      </c>
      <c r="S63" s="47">
        <v>748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19</v>
      </c>
      <c r="H64" s="47">
        <v>0</v>
      </c>
      <c r="I64" s="47">
        <v>0</v>
      </c>
      <c r="J64" s="47">
        <v>19</v>
      </c>
      <c r="K64" s="47">
        <v>13</v>
      </c>
      <c r="L64" s="47">
        <v>0</v>
      </c>
      <c r="M64" s="47">
        <v>13</v>
      </c>
      <c r="N64" s="47">
        <v>15</v>
      </c>
      <c r="O64" s="47">
        <v>0</v>
      </c>
      <c r="P64" s="47">
        <v>15</v>
      </c>
      <c r="Q64" s="47">
        <v>28</v>
      </c>
      <c r="R64" s="47">
        <v>0</v>
      </c>
      <c r="S64" s="47">
        <v>28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27</v>
      </c>
      <c r="O65" s="47">
        <v>0</v>
      </c>
      <c r="P65" s="47">
        <v>27</v>
      </c>
      <c r="Q65" s="47">
        <v>60</v>
      </c>
      <c r="R65" s="47">
        <v>0</v>
      </c>
      <c r="S65" s="47">
        <v>60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53</v>
      </c>
      <c r="H67" s="47">
        <v>0</v>
      </c>
      <c r="I67" s="47">
        <v>1</v>
      </c>
      <c r="J67" s="47">
        <v>54</v>
      </c>
      <c r="K67" s="47">
        <v>54</v>
      </c>
      <c r="L67" s="47">
        <v>1</v>
      </c>
      <c r="M67" s="47">
        <v>55</v>
      </c>
      <c r="N67" s="47">
        <v>58</v>
      </c>
      <c r="O67" s="47">
        <v>0</v>
      </c>
      <c r="P67" s="47">
        <v>58</v>
      </c>
      <c r="Q67" s="47">
        <v>112</v>
      </c>
      <c r="R67" s="47">
        <v>1</v>
      </c>
      <c r="S67" s="47">
        <v>113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178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131</v>
      </c>
      <c r="H2" s="47">
        <v>1</v>
      </c>
      <c r="I2" s="47">
        <v>0</v>
      </c>
      <c r="J2" s="47">
        <v>132</v>
      </c>
      <c r="K2" s="47">
        <v>147</v>
      </c>
      <c r="L2" s="47">
        <v>2</v>
      </c>
      <c r="M2" s="47">
        <v>149</v>
      </c>
      <c r="N2" s="47">
        <v>170</v>
      </c>
      <c r="O2" s="47">
        <v>1</v>
      </c>
      <c r="P2" s="47">
        <v>171</v>
      </c>
      <c r="Q2" s="47">
        <v>317</v>
      </c>
      <c r="R2" s="47">
        <v>3</v>
      </c>
      <c r="S2" s="47">
        <v>320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39</v>
      </c>
      <c r="O3" s="47">
        <v>0</v>
      </c>
      <c r="P3" s="47">
        <v>39</v>
      </c>
      <c r="Q3" s="47">
        <v>70</v>
      </c>
      <c r="R3" s="47">
        <v>0</v>
      </c>
      <c r="S3" s="47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23</v>
      </c>
      <c r="L4" s="47">
        <v>0</v>
      </c>
      <c r="M4" s="47">
        <v>23</v>
      </c>
      <c r="N4" s="47">
        <v>21</v>
      </c>
      <c r="O4" s="47">
        <v>1</v>
      </c>
      <c r="P4" s="47">
        <v>22</v>
      </c>
      <c r="Q4" s="47">
        <v>44</v>
      </c>
      <c r="R4" s="47">
        <v>1</v>
      </c>
      <c r="S4" s="47">
        <v>45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149</v>
      </c>
      <c r="Y4" s="19">
        <f t="shared" ref="Y4:Y21" si="2">VLOOKUP($A2,$A$2:$S$67,16,FALSE)</f>
        <v>171</v>
      </c>
      <c r="Z4" s="19">
        <f t="shared" ref="Z4:Z52" si="3">Y4+X4</f>
        <v>320</v>
      </c>
      <c r="AA4" s="16"/>
      <c r="AB4" s="63" t="s">
        <v>29</v>
      </c>
      <c r="AC4" s="51"/>
      <c r="AD4" s="4" t="s">
        <v>153</v>
      </c>
      <c r="AE4" s="19">
        <f>SUM(K2:K67)</f>
        <v>13611</v>
      </c>
      <c r="AF4" s="19">
        <f>SUM(N2:N67)</f>
        <v>14928</v>
      </c>
      <c r="AG4" s="20">
        <f>AE4+AF4</f>
        <v>28539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57</v>
      </c>
      <c r="H5" s="47">
        <v>0</v>
      </c>
      <c r="I5" s="47">
        <v>1</v>
      </c>
      <c r="J5" s="47">
        <v>58</v>
      </c>
      <c r="K5" s="47">
        <v>47</v>
      </c>
      <c r="L5" s="47">
        <v>0</v>
      </c>
      <c r="M5" s="47">
        <v>47</v>
      </c>
      <c r="N5" s="47">
        <v>61</v>
      </c>
      <c r="O5" s="47">
        <v>1</v>
      </c>
      <c r="P5" s="47">
        <v>62</v>
      </c>
      <c r="Q5" s="47">
        <v>108</v>
      </c>
      <c r="R5" s="47">
        <v>1</v>
      </c>
      <c r="S5" s="47">
        <v>109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95</v>
      </c>
      <c r="AF5" s="19">
        <f>SUM(O2:O67)</f>
        <v>128</v>
      </c>
      <c r="AG5" s="20">
        <f>AE5+AF5</f>
        <v>223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33</v>
      </c>
      <c r="L6" s="47">
        <v>0</v>
      </c>
      <c r="M6" s="47">
        <v>33</v>
      </c>
      <c r="N6" s="47">
        <v>33</v>
      </c>
      <c r="O6" s="47">
        <v>0</v>
      </c>
      <c r="P6" s="47">
        <v>33</v>
      </c>
      <c r="Q6" s="47">
        <v>66</v>
      </c>
      <c r="R6" s="47">
        <v>0</v>
      </c>
      <c r="S6" s="47">
        <v>66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12480</v>
      </c>
      <c r="AE6" s="21">
        <f>SUM(AE4:AE5)</f>
        <v>13706</v>
      </c>
      <c r="AF6" s="19">
        <f>SUM(AF4:AF5)</f>
        <v>15056</v>
      </c>
      <c r="AG6" s="22">
        <f>SUM(AG4:AG5)</f>
        <v>28762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66</v>
      </c>
      <c r="L7" s="47">
        <v>0</v>
      </c>
      <c r="M7" s="47">
        <v>66</v>
      </c>
      <c r="N7" s="47">
        <v>78</v>
      </c>
      <c r="O7" s="47">
        <v>0</v>
      </c>
      <c r="P7" s="47">
        <v>78</v>
      </c>
      <c r="Q7" s="47">
        <v>144</v>
      </c>
      <c r="R7" s="47">
        <v>0</v>
      </c>
      <c r="S7" s="47">
        <v>144</v>
      </c>
      <c r="V7" s="44" t="s">
        <v>30</v>
      </c>
      <c r="W7" s="19">
        <f t="shared" si="0"/>
        <v>58</v>
      </c>
      <c r="X7" s="19">
        <f t="shared" si="1"/>
        <v>47</v>
      </c>
      <c r="Y7" s="19">
        <f t="shared" si="2"/>
        <v>62</v>
      </c>
      <c r="Z7" s="19">
        <f t="shared" si="3"/>
        <v>109</v>
      </c>
      <c r="AA7" s="16"/>
      <c r="AB7" s="54" t="s">
        <v>35</v>
      </c>
      <c r="AC7" s="55"/>
      <c r="AD7" s="23">
        <f>AD8-AD10-AD11</f>
        <v>5</v>
      </c>
      <c r="AE7" s="23">
        <f>AE8+AE9-AE10-AE11</f>
        <v>-5</v>
      </c>
      <c r="AF7" s="23">
        <f>AF8+AF9-AF10-AF11</f>
        <v>-7</v>
      </c>
      <c r="AG7" s="23">
        <f>AG8+AG9-AG10-AG11</f>
        <v>-12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35</v>
      </c>
      <c r="L8" s="47">
        <v>0</v>
      </c>
      <c r="M8" s="47">
        <v>35</v>
      </c>
      <c r="N8" s="47">
        <v>39</v>
      </c>
      <c r="O8" s="47">
        <v>0</v>
      </c>
      <c r="P8" s="47">
        <v>39</v>
      </c>
      <c r="Q8" s="47">
        <v>74</v>
      </c>
      <c r="R8" s="47">
        <v>0</v>
      </c>
      <c r="S8" s="47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42</v>
      </c>
      <c r="AE8" s="5">
        <v>34</v>
      </c>
      <c r="AF8" s="5">
        <v>33</v>
      </c>
      <c r="AG8" s="5">
        <f>SUM(AE8:AF8)</f>
        <v>67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49</v>
      </c>
      <c r="H9" s="47">
        <v>0</v>
      </c>
      <c r="I9" s="47">
        <v>1</v>
      </c>
      <c r="J9" s="47">
        <v>50</v>
      </c>
      <c r="K9" s="47">
        <v>46</v>
      </c>
      <c r="L9" s="47">
        <v>0</v>
      </c>
      <c r="M9" s="47">
        <v>46</v>
      </c>
      <c r="N9" s="47">
        <v>42</v>
      </c>
      <c r="O9" s="47">
        <v>1</v>
      </c>
      <c r="P9" s="47">
        <v>43</v>
      </c>
      <c r="Q9" s="47">
        <v>88</v>
      </c>
      <c r="R9" s="47">
        <v>1</v>
      </c>
      <c r="S9" s="47">
        <v>89</v>
      </c>
      <c r="V9" s="44" t="s">
        <v>34</v>
      </c>
      <c r="W9" s="19">
        <f t="shared" si="0"/>
        <v>65</v>
      </c>
      <c r="X9" s="19">
        <f t="shared" si="1"/>
        <v>66</v>
      </c>
      <c r="Y9" s="19">
        <f t="shared" si="2"/>
        <v>78</v>
      </c>
      <c r="Z9" s="19">
        <f t="shared" si="3"/>
        <v>144</v>
      </c>
      <c r="AA9" s="16"/>
      <c r="AB9" s="57"/>
      <c r="AC9" s="6" t="s">
        <v>40</v>
      </c>
      <c r="AD9" s="6" t="s">
        <v>163</v>
      </c>
      <c r="AE9" s="7">
        <v>5</v>
      </c>
      <c r="AF9" s="7">
        <v>3</v>
      </c>
      <c r="AG9" s="7">
        <f>SUM(AE9:AF9)</f>
        <v>8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121</v>
      </c>
      <c r="H10" s="47">
        <v>0</v>
      </c>
      <c r="I10" s="47">
        <v>1</v>
      </c>
      <c r="J10" s="47">
        <v>122</v>
      </c>
      <c r="K10" s="47">
        <v>122</v>
      </c>
      <c r="L10" s="47">
        <v>0</v>
      </c>
      <c r="M10" s="47">
        <v>122</v>
      </c>
      <c r="N10" s="47">
        <v>132</v>
      </c>
      <c r="O10" s="47">
        <v>1</v>
      </c>
      <c r="P10" s="47">
        <v>133</v>
      </c>
      <c r="Q10" s="47">
        <v>254</v>
      </c>
      <c r="R10" s="47">
        <v>1</v>
      </c>
      <c r="S10" s="47">
        <v>255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29</v>
      </c>
      <c r="AE10" s="5">
        <v>30</v>
      </c>
      <c r="AF10" s="5">
        <v>33</v>
      </c>
      <c r="AG10" s="5">
        <f>SUM(AE10:AF10)</f>
        <v>63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98</v>
      </c>
      <c r="H11" s="47">
        <v>1</v>
      </c>
      <c r="I11" s="47">
        <v>0</v>
      </c>
      <c r="J11" s="47">
        <v>99</v>
      </c>
      <c r="K11" s="47">
        <v>86</v>
      </c>
      <c r="L11" s="47">
        <v>0</v>
      </c>
      <c r="M11" s="47">
        <v>86</v>
      </c>
      <c r="N11" s="47">
        <v>88</v>
      </c>
      <c r="O11" s="47">
        <v>1</v>
      </c>
      <c r="P11" s="47">
        <v>89</v>
      </c>
      <c r="Q11" s="47">
        <v>174</v>
      </c>
      <c r="R11" s="47">
        <v>1</v>
      </c>
      <c r="S11" s="47">
        <v>175</v>
      </c>
      <c r="V11" s="44" t="s">
        <v>39</v>
      </c>
      <c r="W11" s="19">
        <f t="shared" si="0"/>
        <v>50</v>
      </c>
      <c r="X11" s="19">
        <f t="shared" si="1"/>
        <v>46</v>
      </c>
      <c r="Y11" s="19">
        <f t="shared" si="2"/>
        <v>43</v>
      </c>
      <c r="Z11" s="19">
        <f t="shared" si="3"/>
        <v>89</v>
      </c>
      <c r="AA11" s="16"/>
      <c r="AB11" s="58"/>
      <c r="AC11" s="9" t="s">
        <v>45</v>
      </c>
      <c r="AD11" s="3">
        <v>8</v>
      </c>
      <c r="AE11" s="3">
        <v>14</v>
      </c>
      <c r="AF11" s="3">
        <v>10</v>
      </c>
      <c r="AG11" s="5">
        <f t="shared" ref="AG11" si="4">SUM(AE11:AF11)</f>
        <v>24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52</v>
      </c>
      <c r="H12" s="47">
        <v>0</v>
      </c>
      <c r="I12" s="47">
        <v>0</v>
      </c>
      <c r="J12" s="47">
        <v>52</v>
      </c>
      <c r="K12" s="47">
        <v>55</v>
      </c>
      <c r="L12" s="47">
        <v>0</v>
      </c>
      <c r="M12" s="47">
        <v>55</v>
      </c>
      <c r="N12" s="47">
        <v>56</v>
      </c>
      <c r="O12" s="47">
        <v>0</v>
      </c>
      <c r="P12" s="47">
        <v>56</v>
      </c>
      <c r="Q12" s="47">
        <v>111</v>
      </c>
      <c r="R12" s="47">
        <v>0</v>
      </c>
      <c r="S12" s="47">
        <v>111</v>
      </c>
      <c r="V12" s="44" t="s">
        <v>42</v>
      </c>
      <c r="W12" s="19">
        <f t="shared" si="0"/>
        <v>122</v>
      </c>
      <c r="X12" s="19">
        <f t="shared" si="1"/>
        <v>122</v>
      </c>
      <c r="Y12" s="19">
        <f t="shared" si="2"/>
        <v>133</v>
      </c>
      <c r="Z12" s="19">
        <f t="shared" si="3"/>
        <v>255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108</v>
      </c>
      <c r="H13" s="47">
        <v>1</v>
      </c>
      <c r="I13" s="47">
        <v>1</v>
      </c>
      <c r="J13" s="47">
        <v>110</v>
      </c>
      <c r="K13" s="47">
        <v>112</v>
      </c>
      <c r="L13" s="47">
        <v>2</v>
      </c>
      <c r="M13" s="47">
        <v>114</v>
      </c>
      <c r="N13" s="47">
        <v>119</v>
      </c>
      <c r="O13" s="47">
        <v>2</v>
      </c>
      <c r="P13" s="47">
        <v>121</v>
      </c>
      <c r="Q13" s="47">
        <v>231</v>
      </c>
      <c r="R13" s="47">
        <v>4</v>
      </c>
      <c r="S13" s="47">
        <v>235</v>
      </c>
      <c r="V13" s="44" t="s">
        <v>44</v>
      </c>
      <c r="W13" s="19">
        <f t="shared" si="0"/>
        <v>99</v>
      </c>
      <c r="X13" s="19">
        <f t="shared" si="1"/>
        <v>86</v>
      </c>
      <c r="Y13" s="19">
        <f t="shared" si="2"/>
        <v>89</v>
      </c>
      <c r="Z13" s="19">
        <f t="shared" si="3"/>
        <v>175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14</v>
      </c>
      <c r="O14" s="47">
        <v>0</v>
      </c>
      <c r="P14" s="47">
        <v>14</v>
      </c>
      <c r="Q14" s="47">
        <v>24</v>
      </c>
      <c r="R14" s="47">
        <v>0</v>
      </c>
      <c r="S14" s="47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56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110</v>
      </c>
      <c r="X15" s="19">
        <f t="shared" si="1"/>
        <v>114</v>
      </c>
      <c r="Y15" s="19">
        <f t="shared" si="2"/>
        <v>121</v>
      </c>
      <c r="Z15" s="19">
        <f t="shared" si="3"/>
        <v>235</v>
      </c>
      <c r="AA15" s="28"/>
      <c r="AB15" s="52" t="s">
        <v>60</v>
      </c>
      <c r="AC15" s="53"/>
      <c r="AD15" s="31">
        <f>VLOOKUP($A22,$A$2:$S$67,10,FALSE)+AD16</f>
        <v>804</v>
      </c>
      <c r="AE15" s="31">
        <f>VLOOKUP($A22,$A$2:$S$67,13,FALSE)+AE16</f>
        <v>822</v>
      </c>
      <c r="AF15" s="31">
        <f>VLOOKUP($A22,$A$2:$S$67,16,FALSE)+AF16</f>
        <v>926</v>
      </c>
      <c r="AG15" s="31">
        <f t="shared" ref="AG15:AG23" si="5">AE15+AF15</f>
        <v>1748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32</v>
      </c>
      <c r="O16" s="47">
        <v>0</v>
      </c>
      <c r="P16" s="47">
        <v>32</v>
      </c>
      <c r="Q16" s="47">
        <v>57</v>
      </c>
      <c r="R16" s="47">
        <v>0</v>
      </c>
      <c r="S16" s="47">
        <v>57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656</v>
      </c>
      <c r="AE16" s="34">
        <f>VLOOKUP($A36,$A$2:$S$67,13,FALSE)</f>
        <v>678</v>
      </c>
      <c r="AF16" s="35">
        <f>VLOOKUP($A36,$A$2:$S$67,16,FALSE)</f>
        <v>768</v>
      </c>
      <c r="AG16" s="36">
        <f t="shared" si="5"/>
        <v>1446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36</v>
      </c>
      <c r="L17" s="47">
        <v>0</v>
      </c>
      <c r="M17" s="47">
        <v>36</v>
      </c>
      <c r="N17" s="47">
        <v>34</v>
      </c>
      <c r="O17" s="47">
        <v>0</v>
      </c>
      <c r="P17" s="47">
        <v>34</v>
      </c>
      <c r="Q17" s="47">
        <v>70</v>
      </c>
      <c r="R17" s="47">
        <v>0</v>
      </c>
      <c r="S17" s="47">
        <v>70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233</v>
      </c>
      <c r="AE17" s="24">
        <f t="shared" ref="AE17:AE23" si="7">VLOOKUP($A23,$A$2:$S$67,13,FALSE)</f>
        <v>187</v>
      </c>
      <c r="AF17" s="24">
        <f t="shared" ref="AF17:AF23" si="8">VLOOKUP($A23,$A$2:$S$67,16,FALSE)</f>
        <v>265</v>
      </c>
      <c r="AG17" s="19">
        <f t="shared" si="5"/>
        <v>452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287</v>
      </c>
      <c r="H18" s="47">
        <v>3</v>
      </c>
      <c r="I18" s="47">
        <v>0</v>
      </c>
      <c r="J18" s="47">
        <v>290</v>
      </c>
      <c r="K18" s="47">
        <v>274</v>
      </c>
      <c r="L18" s="47">
        <v>3</v>
      </c>
      <c r="M18" s="47">
        <v>277</v>
      </c>
      <c r="N18" s="47">
        <v>296</v>
      </c>
      <c r="O18" s="47">
        <v>2</v>
      </c>
      <c r="P18" s="47">
        <v>298</v>
      </c>
      <c r="Q18" s="47">
        <v>570</v>
      </c>
      <c r="R18" s="47">
        <v>5</v>
      </c>
      <c r="S18" s="47">
        <v>575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6"/>
        <v>448</v>
      </c>
      <c r="AE18" s="24">
        <f t="shared" si="7"/>
        <v>428</v>
      </c>
      <c r="AF18" s="24">
        <f t="shared" si="8"/>
        <v>501</v>
      </c>
      <c r="AG18" s="19">
        <f t="shared" si="5"/>
        <v>929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172</v>
      </c>
      <c r="H19" s="47">
        <v>0</v>
      </c>
      <c r="I19" s="47">
        <v>0</v>
      </c>
      <c r="J19" s="47">
        <v>172</v>
      </c>
      <c r="K19" s="47">
        <v>156</v>
      </c>
      <c r="L19" s="47">
        <v>0</v>
      </c>
      <c r="M19" s="47">
        <v>156</v>
      </c>
      <c r="N19" s="47">
        <v>185</v>
      </c>
      <c r="O19" s="47">
        <v>0</v>
      </c>
      <c r="P19" s="47">
        <v>185</v>
      </c>
      <c r="Q19" s="47">
        <v>341</v>
      </c>
      <c r="R19" s="47">
        <v>0</v>
      </c>
      <c r="S19" s="47">
        <v>341</v>
      </c>
      <c r="V19" s="44" t="s">
        <v>51</v>
      </c>
      <c r="W19" s="19">
        <f t="shared" si="0"/>
        <v>34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6"/>
        <v>259</v>
      </c>
      <c r="AE19" s="24">
        <f t="shared" si="7"/>
        <v>125</v>
      </c>
      <c r="AF19" s="24">
        <f t="shared" si="8"/>
        <v>249</v>
      </c>
      <c r="AG19" s="19">
        <f t="shared" si="5"/>
        <v>374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86</v>
      </c>
      <c r="H20" s="47">
        <v>1</v>
      </c>
      <c r="I20" s="47">
        <v>0</v>
      </c>
      <c r="J20" s="47">
        <v>87</v>
      </c>
      <c r="K20" s="47">
        <v>75</v>
      </c>
      <c r="L20" s="47">
        <v>0</v>
      </c>
      <c r="M20" s="47">
        <v>75</v>
      </c>
      <c r="N20" s="47">
        <v>76</v>
      </c>
      <c r="O20" s="47">
        <v>1</v>
      </c>
      <c r="P20" s="47">
        <v>77</v>
      </c>
      <c r="Q20" s="47">
        <v>151</v>
      </c>
      <c r="R20" s="47">
        <v>1</v>
      </c>
      <c r="S20" s="47">
        <v>152</v>
      </c>
      <c r="V20" s="44" t="s">
        <v>56</v>
      </c>
      <c r="W20" s="19">
        <f t="shared" si="0"/>
        <v>290</v>
      </c>
      <c r="X20" s="19">
        <f t="shared" si="1"/>
        <v>277</v>
      </c>
      <c r="Y20" s="19">
        <f t="shared" si="2"/>
        <v>298</v>
      </c>
      <c r="Z20" s="19">
        <f t="shared" si="3"/>
        <v>575</v>
      </c>
      <c r="AA20" s="28"/>
      <c r="AB20" s="48" t="s">
        <v>57</v>
      </c>
      <c r="AC20" s="51"/>
      <c r="AD20" s="24">
        <f t="shared" si="6"/>
        <v>491</v>
      </c>
      <c r="AE20" s="24">
        <f t="shared" si="7"/>
        <v>471</v>
      </c>
      <c r="AF20" s="24">
        <f t="shared" si="8"/>
        <v>539</v>
      </c>
      <c r="AG20" s="19">
        <f t="shared" si="5"/>
        <v>1010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172</v>
      </c>
      <c r="X21" s="19">
        <f t="shared" si="1"/>
        <v>156</v>
      </c>
      <c r="Y21" s="19">
        <f t="shared" si="2"/>
        <v>185</v>
      </c>
      <c r="Z21" s="19">
        <f t="shared" si="3"/>
        <v>341</v>
      </c>
      <c r="AA21" s="28"/>
      <c r="AB21" s="48" t="s">
        <v>59</v>
      </c>
      <c r="AC21" s="51"/>
      <c r="AD21" s="24">
        <f t="shared" si="6"/>
        <v>302</v>
      </c>
      <c r="AE21" s="24">
        <f t="shared" si="7"/>
        <v>262</v>
      </c>
      <c r="AF21" s="24">
        <f t="shared" si="8"/>
        <v>334</v>
      </c>
      <c r="AG21" s="19">
        <f t="shared" si="5"/>
        <v>596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138</v>
      </c>
      <c r="H22" s="47">
        <v>7</v>
      </c>
      <c r="I22" s="47">
        <v>3</v>
      </c>
      <c r="J22" s="47">
        <v>148</v>
      </c>
      <c r="K22" s="47">
        <v>139</v>
      </c>
      <c r="L22" s="47">
        <v>5</v>
      </c>
      <c r="M22" s="47">
        <v>144</v>
      </c>
      <c r="N22" s="47">
        <v>151</v>
      </c>
      <c r="O22" s="47">
        <v>7</v>
      </c>
      <c r="P22" s="47">
        <v>158</v>
      </c>
      <c r="Q22" s="47">
        <v>290</v>
      </c>
      <c r="R22" s="47">
        <v>12</v>
      </c>
      <c r="S22" s="47">
        <v>302</v>
      </c>
      <c r="V22" s="44" t="s">
        <v>179</v>
      </c>
      <c r="W22" s="19">
        <f>AD15+AD17+AD18</f>
        <v>1485</v>
      </c>
      <c r="X22" s="19">
        <f>AE15+AE17+AE18</f>
        <v>1437</v>
      </c>
      <c r="Y22" s="19">
        <f>AF15+AF17+AF18</f>
        <v>1692</v>
      </c>
      <c r="Z22" s="19">
        <f t="shared" si="3"/>
        <v>3129</v>
      </c>
      <c r="AA22" s="28"/>
      <c r="AB22" s="48" t="s">
        <v>62</v>
      </c>
      <c r="AC22" s="51"/>
      <c r="AD22" s="24">
        <f t="shared" si="6"/>
        <v>310</v>
      </c>
      <c r="AE22" s="24">
        <f t="shared" si="7"/>
        <v>294</v>
      </c>
      <c r="AF22" s="24">
        <f t="shared" si="8"/>
        <v>348</v>
      </c>
      <c r="AG22" s="19">
        <f t="shared" si="5"/>
        <v>642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233</v>
      </c>
      <c r="H23" s="47">
        <v>0</v>
      </c>
      <c r="I23" s="47">
        <v>0</v>
      </c>
      <c r="J23" s="47">
        <v>233</v>
      </c>
      <c r="K23" s="47">
        <v>187</v>
      </c>
      <c r="L23" s="47">
        <v>0</v>
      </c>
      <c r="M23" s="47">
        <v>187</v>
      </c>
      <c r="N23" s="47">
        <v>265</v>
      </c>
      <c r="O23" s="47">
        <v>0</v>
      </c>
      <c r="P23" s="47">
        <v>265</v>
      </c>
      <c r="Q23" s="47">
        <v>452</v>
      </c>
      <c r="R23" s="47">
        <v>0</v>
      </c>
      <c r="S23" s="47">
        <v>452</v>
      </c>
      <c r="V23" s="44" t="s">
        <v>180</v>
      </c>
      <c r="W23" s="19">
        <f>AD19+AD20+AD21+AD22+AD23</f>
        <v>1814</v>
      </c>
      <c r="X23" s="19">
        <f>AE19+AE20+AE21+AE22+AE23</f>
        <v>1582</v>
      </c>
      <c r="Y23" s="19">
        <f>AF19+AF20+AF21+AF22+AF23</f>
        <v>1962</v>
      </c>
      <c r="Z23" s="19">
        <f t="shared" si="3"/>
        <v>3544</v>
      </c>
      <c r="AA23" s="28"/>
      <c r="AB23" s="48" t="s">
        <v>65</v>
      </c>
      <c r="AC23" s="51"/>
      <c r="AD23" s="24">
        <f t="shared" si="6"/>
        <v>452</v>
      </c>
      <c r="AE23" s="24">
        <f t="shared" si="7"/>
        <v>430</v>
      </c>
      <c r="AF23" s="24">
        <f t="shared" si="8"/>
        <v>492</v>
      </c>
      <c r="AG23" s="19">
        <f t="shared" si="5"/>
        <v>922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440</v>
      </c>
      <c r="H24" s="47">
        <v>8</v>
      </c>
      <c r="I24" s="47">
        <v>0</v>
      </c>
      <c r="J24" s="47">
        <v>448</v>
      </c>
      <c r="K24" s="47">
        <v>420</v>
      </c>
      <c r="L24" s="47">
        <v>8</v>
      </c>
      <c r="M24" s="47">
        <v>428</v>
      </c>
      <c r="N24" s="47">
        <v>501</v>
      </c>
      <c r="O24" s="47">
        <v>0</v>
      </c>
      <c r="P24" s="47">
        <v>501</v>
      </c>
      <c r="Q24" s="47">
        <v>921</v>
      </c>
      <c r="R24" s="47">
        <v>8</v>
      </c>
      <c r="S24" s="47">
        <v>929</v>
      </c>
      <c r="V24" s="44" t="s">
        <v>66</v>
      </c>
      <c r="W24" s="19">
        <f>AD31+AD32</f>
        <v>1372</v>
      </c>
      <c r="X24" s="19">
        <f>AE31+AE32</f>
        <v>1610</v>
      </c>
      <c r="Y24" s="19">
        <f>AF31+AF32</f>
        <v>1744</v>
      </c>
      <c r="Z24" s="19">
        <f t="shared" si="3"/>
        <v>3354</v>
      </c>
      <c r="AA24" s="16"/>
      <c r="AB24" s="48" t="s">
        <v>128</v>
      </c>
      <c r="AC24" s="51"/>
      <c r="AD24" s="19">
        <f>AD15+SUM(AD17:AD23)</f>
        <v>3299</v>
      </c>
      <c r="AE24" s="19">
        <f>AE15+SUM(AE17:AE23)</f>
        <v>3019</v>
      </c>
      <c r="AF24" s="19">
        <f>AF15+SUM(AF17:AF23)</f>
        <v>3654</v>
      </c>
      <c r="AG24" s="19">
        <f>AG15+SUM(AG17:AG23)</f>
        <v>6673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257</v>
      </c>
      <c r="H25" s="47">
        <v>2</v>
      </c>
      <c r="I25" s="47">
        <v>0</v>
      </c>
      <c r="J25" s="47">
        <v>259</v>
      </c>
      <c r="K25" s="47">
        <v>125</v>
      </c>
      <c r="L25" s="47">
        <v>0</v>
      </c>
      <c r="M25" s="47">
        <v>125</v>
      </c>
      <c r="N25" s="47">
        <v>247</v>
      </c>
      <c r="O25" s="47">
        <v>2</v>
      </c>
      <c r="P25" s="47">
        <v>249</v>
      </c>
      <c r="Q25" s="47">
        <v>372</v>
      </c>
      <c r="R25" s="47">
        <v>2</v>
      </c>
      <c r="S25" s="47">
        <v>374</v>
      </c>
      <c r="V25" s="44" t="s">
        <v>181</v>
      </c>
      <c r="W25" s="19">
        <f>AD33+AD34</f>
        <v>517</v>
      </c>
      <c r="X25" s="19">
        <f>AE33+AE34</f>
        <v>488</v>
      </c>
      <c r="Y25" s="19">
        <f>AF33+AF34</f>
        <v>567</v>
      </c>
      <c r="Z25" s="19">
        <f t="shared" si="3"/>
        <v>1055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488</v>
      </c>
      <c r="H26" s="47">
        <v>1</v>
      </c>
      <c r="I26" s="47">
        <v>2</v>
      </c>
      <c r="J26" s="47">
        <v>491</v>
      </c>
      <c r="K26" s="47">
        <v>469</v>
      </c>
      <c r="L26" s="47">
        <v>2</v>
      </c>
      <c r="M26" s="47">
        <v>471</v>
      </c>
      <c r="N26" s="47">
        <v>538</v>
      </c>
      <c r="O26" s="47">
        <v>1</v>
      </c>
      <c r="P26" s="47">
        <v>539</v>
      </c>
      <c r="Q26" s="47">
        <v>1007</v>
      </c>
      <c r="R26" s="47">
        <v>3</v>
      </c>
      <c r="S26" s="47">
        <v>1010</v>
      </c>
      <c r="V26" s="44" t="s">
        <v>182</v>
      </c>
      <c r="W26" s="19">
        <f>AD35+AD36+AD37</f>
        <v>2244</v>
      </c>
      <c r="X26" s="19">
        <f>AE35+AE36+AE37</f>
        <v>2974</v>
      </c>
      <c r="Y26" s="19">
        <f>AF35+AF36+AF37</f>
        <v>3102</v>
      </c>
      <c r="Z26" s="19">
        <f t="shared" si="3"/>
        <v>6076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300</v>
      </c>
      <c r="H27" s="47">
        <v>0</v>
      </c>
      <c r="I27" s="47">
        <v>2</v>
      </c>
      <c r="J27" s="47">
        <v>302</v>
      </c>
      <c r="K27" s="47">
        <v>261</v>
      </c>
      <c r="L27" s="47">
        <v>1</v>
      </c>
      <c r="M27" s="47">
        <v>262</v>
      </c>
      <c r="N27" s="47">
        <v>333</v>
      </c>
      <c r="O27" s="47">
        <v>1</v>
      </c>
      <c r="P27" s="47">
        <v>334</v>
      </c>
      <c r="Q27" s="47">
        <v>594</v>
      </c>
      <c r="R27" s="47">
        <v>2</v>
      </c>
      <c r="S27" s="47">
        <v>596</v>
      </c>
      <c r="V27" s="44" t="s">
        <v>168</v>
      </c>
      <c r="W27" s="19">
        <f>VLOOKUP($A20,$A$2:$S$67,10,FALSE)</f>
        <v>87</v>
      </c>
      <c r="X27" s="19">
        <f>VLOOKUP($A20,$A$2:$S$67,13,FALSE)</f>
        <v>75</v>
      </c>
      <c r="Y27" s="19">
        <f>VLOOKUP($A20,$A$2:$S$67,16,FALSE)</f>
        <v>77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308</v>
      </c>
      <c r="H28" s="47">
        <v>1</v>
      </c>
      <c r="I28" s="47">
        <v>1</v>
      </c>
      <c r="J28" s="47">
        <v>310</v>
      </c>
      <c r="K28" s="47">
        <v>293</v>
      </c>
      <c r="L28" s="47">
        <v>1</v>
      </c>
      <c r="M28" s="47">
        <v>294</v>
      </c>
      <c r="N28" s="47">
        <v>346</v>
      </c>
      <c r="O28" s="47">
        <v>2</v>
      </c>
      <c r="P28" s="47">
        <v>348</v>
      </c>
      <c r="Q28" s="47">
        <v>639</v>
      </c>
      <c r="R28" s="47">
        <v>3</v>
      </c>
      <c r="S28" s="47">
        <v>642</v>
      </c>
      <c r="V28" s="44" t="s">
        <v>169</v>
      </c>
      <c r="W28" s="19">
        <f>AD50</f>
        <v>1778</v>
      </c>
      <c r="X28" s="19">
        <f>AE50</f>
        <v>2495</v>
      </c>
      <c r="Y28" s="19">
        <f>AF50</f>
        <v>2624</v>
      </c>
      <c r="Z28" s="19">
        <f t="shared" si="3"/>
        <v>5119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449</v>
      </c>
      <c r="H29" s="47">
        <v>1</v>
      </c>
      <c r="I29" s="47">
        <v>2</v>
      </c>
      <c r="J29" s="47">
        <v>452</v>
      </c>
      <c r="K29" s="47">
        <v>428</v>
      </c>
      <c r="L29" s="47">
        <v>2</v>
      </c>
      <c r="M29" s="47">
        <v>430</v>
      </c>
      <c r="N29" s="47">
        <v>491</v>
      </c>
      <c r="O29" s="47">
        <v>1</v>
      </c>
      <c r="P29" s="47">
        <v>492</v>
      </c>
      <c r="Q29" s="47">
        <v>919</v>
      </c>
      <c r="R29" s="47">
        <v>3</v>
      </c>
      <c r="S29" s="47">
        <v>922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35</v>
      </c>
      <c r="Z29" s="19">
        <f t="shared" si="3"/>
        <v>70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702</v>
      </c>
      <c r="H30" s="47">
        <v>0</v>
      </c>
      <c r="I30" s="47">
        <v>3</v>
      </c>
      <c r="J30" s="47">
        <v>705</v>
      </c>
      <c r="K30" s="47">
        <v>818</v>
      </c>
      <c r="L30" s="47">
        <v>0</v>
      </c>
      <c r="M30" s="47">
        <v>818</v>
      </c>
      <c r="N30" s="47">
        <v>891</v>
      </c>
      <c r="O30" s="47">
        <v>3</v>
      </c>
      <c r="P30" s="47">
        <v>894</v>
      </c>
      <c r="Q30" s="47">
        <v>1709</v>
      </c>
      <c r="R30" s="47">
        <v>3</v>
      </c>
      <c r="S30" s="47">
        <v>1712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86</v>
      </c>
      <c r="Z30" s="19">
        <f t="shared" si="3"/>
        <v>174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658</v>
      </c>
      <c r="H31" s="47">
        <v>4</v>
      </c>
      <c r="I31" s="47">
        <v>5</v>
      </c>
      <c r="J31" s="47">
        <v>667</v>
      </c>
      <c r="K31" s="47">
        <v>786</v>
      </c>
      <c r="L31" s="47">
        <v>6</v>
      </c>
      <c r="M31" s="47">
        <v>792</v>
      </c>
      <c r="N31" s="47">
        <v>845</v>
      </c>
      <c r="O31" s="47">
        <v>5</v>
      </c>
      <c r="P31" s="47">
        <v>850</v>
      </c>
      <c r="Q31" s="47">
        <v>1631</v>
      </c>
      <c r="R31" s="47">
        <v>11</v>
      </c>
      <c r="S31" s="47">
        <v>1642</v>
      </c>
      <c r="V31" s="44" t="s">
        <v>79</v>
      </c>
      <c r="W31" s="19">
        <f t="shared" si="9"/>
        <v>67</v>
      </c>
      <c r="X31" s="19">
        <f t="shared" si="10"/>
        <v>66</v>
      </c>
      <c r="Y31" s="19">
        <f t="shared" si="11"/>
        <v>66</v>
      </c>
      <c r="Z31" s="19">
        <f t="shared" si="3"/>
        <v>132</v>
      </c>
      <c r="AA31" s="28"/>
      <c r="AB31" s="48" t="s">
        <v>80</v>
      </c>
      <c r="AC31" s="49"/>
      <c r="AD31" s="24">
        <f>VLOOKUP($A30,$A$2:$S$67,10,FALSE)</f>
        <v>705</v>
      </c>
      <c r="AE31" s="24">
        <f>VLOOKUP($A30,$A$2:$S$67,13,FALSE)</f>
        <v>818</v>
      </c>
      <c r="AF31" s="24">
        <f>VLOOKUP($A30,$A$2:$S$67,16,FALSE)</f>
        <v>894</v>
      </c>
      <c r="AG31" s="19">
        <f t="shared" ref="AG31:AG37" si="12">AE31+AF31</f>
        <v>1712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687</v>
      </c>
      <c r="H32" s="47">
        <v>3</v>
      </c>
      <c r="I32" s="47">
        <v>4</v>
      </c>
      <c r="J32" s="47">
        <v>694</v>
      </c>
      <c r="K32" s="47">
        <v>859</v>
      </c>
      <c r="L32" s="47">
        <v>4</v>
      </c>
      <c r="M32" s="47">
        <v>863</v>
      </c>
      <c r="N32" s="47">
        <v>942</v>
      </c>
      <c r="O32" s="47">
        <v>6</v>
      </c>
      <c r="P32" s="47">
        <v>948</v>
      </c>
      <c r="Q32" s="47">
        <v>1801</v>
      </c>
      <c r="R32" s="47">
        <v>10</v>
      </c>
      <c r="S32" s="47">
        <v>1811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667</v>
      </c>
      <c r="AE32" s="24">
        <f>VLOOKUP($A31,$A$2:$S$67,13,FALSE)</f>
        <v>792</v>
      </c>
      <c r="AF32" s="24">
        <f>VLOOKUP($A31,$A$2:$S$67,16,FALSE)</f>
        <v>850</v>
      </c>
      <c r="AG32" s="19">
        <f t="shared" si="12"/>
        <v>1642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957</v>
      </c>
      <c r="H33" s="47">
        <v>1</v>
      </c>
      <c r="I33" s="47">
        <v>6</v>
      </c>
      <c r="J33" s="47">
        <v>964</v>
      </c>
      <c r="K33" s="47">
        <v>1390</v>
      </c>
      <c r="L33" s="47">
        <v>5</v>
      </c>
      <c r="M33" s="47">
        <v>1395</v>
      </c>
      <c r="N33" s="47">
        <v>1429</v>
      </c>
      <c r="O33" s="47">
        <v>4</v>
      </c>
      <c r="P33" s="47">
        <v>1433</v>
      </c>
      <c r="Q33" s="47">
        <v>2819</v>
      </c>
      <c r="R33" s="47">
        <v>9</v>
      </c>
      <c r="S33" s="47">
        <v>2828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266</v>
      </c>
      <c r="AE33" s="24">
        <f>VLOOKUP($A42,$A$2:$S$67,13,FALSE)</f>
        <v>235</v>
      </c>
      <c r="AF33" s="24">
        <f>VLOOKUP($A42,$A$2:$S$67,16,FALSE)</f>
        <v>299</v>
      </c>
      <c r="AG33" s="19">
        <f t="shared" si="12"/>
        <v>534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580</v>
      </c>
      <c r="H34" s="47">
        <v>2</v>
      </c>
      <c r="I34" s="47">
        <v>4</v>
      </c>
      <c r="J34" s="47">
        <v>586</v>
      </c>
      <c r="K34" s="47">
        <v>712</v>
      </c>
      <c r="L34" s="47">
        <v>4</v>
      </c>
      <c r="M34" s="47">
        <v>716</v>
      </c>
      <c r="N34" s="47">
        <v>719</v>
      </c>
      <c r="O34" s="47">
        <v>2</v>
      </c>
      <c r="P34" s="47">
        <v>721</v>
      </c>
      <c r="Q34" s="47">
        <v>1431</v>
      </c>
      <c r="R34" s="47">
        <v>6</v>
      </c>
      <c r="S34" s="47">
        <v>1437</v>
      </c>
      <c r="V34" s="44" t="s">
        <v>88</v>
      </c>
      <c r="W34" s="19">
        <f t="shared" si="9"/>
        <v>40</v>
      </c>
      <c r="X34" s="19">
        <f t="shared" si="10"/>
        <v>45</v>
      </c>
      <c r="Y34" s="19">
        <f t="shared" si="11"/>
        <v>44</v>
      </c>
      <c r="Z34" s="19">
        <f t="shared" si="3"/>
        <v>89</v>
      </c>
      <c r="AA34" s="28"/>
      <c r="AB34" s="48" t="s">
        <v>183</v>
      </c>
      <c r="AC34" s="49"/>
      <c r="AD34" s="24">
        <f>VLOOKUP($A43,$A$2:$S$67,10,FALSE)</f>
        <v>251</v>
      </c>
      <c r="AE34" s="24">
        <f>VLOOKUP($A43,$A$2:$S$67,13,FALSE)</f>
        <v>253</v>
      </c>
      <c r="AF34" s="24">
        <f>VLOOKUP($A43,$A$2:$S$67,16,FALSE)</f>
        <v>268</v>
      </c>
      <c r="AG34" s="19">
        <f t="shared" si="12"/>
        <v>521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14</v>
      </c>
      <c r="Z35" s="19">
        <f t="shared" si="3"/>
        <v>37</v>
      </c>
      <c r="AA35" s="28"/>
      <c r="AB35" s="48" t="s">
        <v>92</v>
      </c>
      <c r="AC35" s="49"/>
      <c r="AD35" s="24">
        <f>VLOOKUP($A32,$A$2:$S$67,10,FALSE)</f>
        <v>694</v>
      </c>
      <c r="AE35" s="24">
        <f>VLOOKUP($A32,$A$2:$S$67,13,FALSE)</f>
        <v>863</v>
      </c>
      <c r="AF35" s="24">
        <f>VLOOKUP($A32,$A$2:$S$67,16,FALSE)</f>
        <v>948</v>
      </c>
      <c r="AG35" s="19">
        <f t="shared" si="12"/>
        <v>1811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650</v>
      </c>
      <c r="H36" s="47">
        <v>3</v>
      </c>
      <c r="I36" s="47">
        <v>3</v>
      </c>
      <c r="J36" s="47">
        <v>656</v>
      </c>
      <c r="K36" s="47">
        <v>674</v>
      </c>
      <c r="L36" s="47">
        <v>4</v>
      </c>
      <c r="M36" s="47">
        <v>678</v>
      </c>
      <c r="N36" s="47">
        <v>765</v>
      </c>
      <c r="O36" s="47">
        <v>3</v>
      </c>
      <c r="P36" s="47">
        <v>768</v>
      </c>
      <c r="Q36" s="47">
        <v>1439</v>
      </c>
      <c r="R36" s="47">
        <v>7</v>
      </c>
      <c r="S36" s="47">
        <v>1446</v>
      </c>
      <c r="V36" s="44" t="s">
        <v>94</v>
      </c>
      <c r="W36" s="19">
        <f t="shared" si="9"/>
        <v>113</v>
      </c>
      <c r="X36" s="19">
        <f t="shared" si="10"/>
        <v>107</v>
      </c>
      <c r="Y36" s="19">
        <f t="shared" si="11"/>
        <v>128</v>
      </c>
      <c r="Z36" s="19">
        <f t="shared" si="3"/>
        <v>235</v>
      </c>
      <c r="AA36" s="28"/>
      <c r="AB36" s="48" t="s">
        <v>84</v>
      </c>
      <c r="AC36" s="49"/>
      <c r="AD36" s="24">
        <f>VLOOKUP($A33,$A$2:$S$67,10,FALSE)</f>
        <v>964</v>
      </c>
      <c r="AE36" s="24">
        <f>VLOOKUP($A33,$A$2:$S$67,13,FALSE)</f>
        <v>1395</v>
      </c>
      <c r="AF36" s="24">
        <f>VLOOKUP($A33,$A$2:$S$67,16,FALSE)</f>
        <v>1433</v>
      </c>
      <c r="AG36" s="19">
        <f t="shared" si="12"/>
        <v>2828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460</v>
      </c>
      <c r="H37" s="47">
        <v>1</v>
      </c>
      <c r="I37" s="47">
        <v>1</v>
      </c>
      <c r="J37" s="47">
        <v>462</v>
      </c>
      <c r="K37" s="47">
        <v>507</v>
      </c>
      <c r="L37" s="47">
        <v>4</v>
      </c>
      <c r="M37" s="47">
        <v>511</v>
      </c>
      <c r="N37" s="47">
        <v>567</v>
      </c>
      <c r="O37" s="47">
        <v>4</v>
      </c>
      <c r="P37" s="47">
        <v>571</v>
      </c>
      <c r="Q37" s="47">
        <v>1074</v>
      </c>
      <c r="R37" s="47">
        <v>8</v>
      </c>
      <c r="S37" s="47">
        <v>1082</v>
      </c>
      <c r="V37" s="44" t="s">
        <v>96</v>
      </c>
      <c r="W37" s="19">
        <f t="shared" si="9"/>
        <v>158</v>
      </c>
      <c r="X37" s="19">
        <f t="shared" si="10"/>
        <v>134</v>
      </c>
      <c r="Y37" s="19">
        <f t="shared" si="11"/>
        <v>161</v>
      </c>
      <c r="Z37" s="19">
        <f t="shared" si="3"/>
        <v>295</v>
      </c>
      <c r="AA37" s="28"/>
      <c r="AB37" s="48" t="s">
        <v>87</v>
      </c>
      <c r="AC37" s="49"/>
      <c r="AD37" s="24">
        <f>VLOOKUP($A34,$A$2:$S$67,10,FALSE)</f>
        <v>586</v>
      </c>
      <c r="AE37" s="24">
        <f>VLOOKUP($A34,$A$2:$S$67,13,FALSE)</f>
        <v>716</v>
      </c>
      <c r="AF37" s="24">
        <f>VLOOKUP($A34,$A$2:$S$67,16,FALSE)</f>
        <v>721</v>
      </c>
      <c r="AG37" s="19">
        <f t="shared" si="12"/>
        <v>1437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414</v>
      </c>
      <c r="H38" s="47">
        <v>3</v>
      </c>
      <c r="I38" s="47">
        <v>3</v>
      </c>
      <c r="J38" s="47">
        <v>420</v>
      </c>
      <c r="K38" s="47">
        <v>568</v>
      </c>
      <c r="L38" s="47">
        <v>3</v>
      </c>
      <c r="M38" s="47">
        <v>571</v>
      </c>
      <c r="N38" s="47">
        <v>605</v>
      </c>
      <c r="O38" s="47">
        <v>5</v>
      </c>
      <c r="P38" s="47">
        <v>610</v>
      </c>
      <c r="Q38" s="47">
        <v>1173</v>
      </c>
      <c r="R38" s="47">
        <v>8</v>
      </c>
      <c r="S38" s="47">
        <v>1181</v>
      </c>
      <c r="V38" s="44" t="s">
        <v>98</v>
      </c>
      <c r="W38" s="19">
        <f t="shared" si="9"/>
        <v>37</v>
      </c>
      <c r="X38" s="19">
        <f t="shared" si="10"/>
        <v>36</v>
      </c>
      <c r="Y38" s="19">
        <f t="shared" si="11"/>
        <v>35</v>
      </c>
      <c r="Z38" s="19">
        <f t="shared" si="3"/>
        <v>71</v>
      </c>
      <c r="AA38" s="16"/>
      <c r="AB38" s="48" t="s">
        <v>184</v>
      </c>
      <c r="AC38" s="49"/>
      <c r="AD38" s="19">
        <f>SUM(AD31:AD37)</f>
        <v>4133</v>
      </c>
      <c r="AE38" s="19">
        <f>SUM(AE31:AE37)</f>
        <v>5072</v>
      </c>
      <c r="AF38" s="19">
        <f>SUM(AF31:AF37)</f>
        <v>5413</v>
      </c>
      <c r="AG38" s="19">
        <f>SUM(AG31:AG37)</f>
        <v>10485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319</v>
      </c>
      <c r="L39" s="47">
        <v>2</v>
      </c>
      <c r="M39" s="47">
        <v>321</v>
      </c>
      <c r="N39" s="47">
        <v>311</v>
      </c>
      <c r="O39" s="47">
        <v>6</v>
      </c>
      <c r="P39" s="47">
        <v>317</v>
      </c>
      <c r="Q39" s="47">
        <v>630</v>
      </c>
      <c r="R39" s="47">
        <v>8</v>
      </c>
      <c r="S39" s="47">
        <v>638</v>
      </c>
      <c r="V39" s="44" t="s">
        <v>100</v>
      </c>
      <c r="W39" s="19">
        <f t="shared" si="9"/>
        <v>38</v>
      </c>
      <c r="X39" s="19">
        <f t="shared" si="10"/>
        <v>31</v>
      </c>
      <c r="Y39" s="19">
        <f t="shared" si="11"/>
        <v>36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361</v>
      </c>
      <c r="H40" s="47">
        <v>3</v>
      </c>
      <c r="I40" s="47">
        <v>4</v>
      </c>
      <c r="J40" s="47">
        <v>368</v>
      </c>
      <c r="K40" s="47">
        <v>583</v>
      </c>
      <c r="L40" s="47">
        <v>3</v>
      </c>
      <c r="M40" s="47">
        <v>586</v>
      </c>
      <c r="N40" s="47">
        <v>593</v>
      </c>
      <c r="O40" s="47">
        <v>5</v>
      </c>
      <c r="P40" s="47">
        <v>598</v>
      </c>
      <c r="Q40" s="47">
        <v>1176</v>
      </c>
      <c r="R40" s="47">
        <v>8</v>
      </c>
      <c r="S40" s="47">
        <v>1184</v>
      </c>
      <c r="V40" s="44" t="s">
        <v>102</v>
      </c>
      <c r="W40" s="19">
        <f t="shared" si="9"/>
        <v>113</v>
      </c>
      <c r="X40" s="19">
        <f t="shared" si="10"/>
        <v>105</v>
      </c>
      <c r="Y40" s="19">
        <f t="shared" si="11"/>
        <v>119</v>
      </c>
      <c r="Z40" s="19">
        <f t="shared" si="3"/>
        <v>224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319</v>
      </c>
      <c r="H41" s="47">
        <v>2</v>
      </c>
      <c r="I41" s="47">
        <v>6</v>
      </c>
      <c r="J41" s="47">
        <v>327</v>
      </c>
      <c r="K41" s="47">
        <v>503</v>
      </c>
      <c r="L41" s="47">
        <v>3</v>
      </c>
      <c r="M41" s="47">
        <v>506</v>
      </c>
      <c r="N41" s="47">
        <v>523</v>
      </c>
      <c r="O41" s="47">
        <v>5</v>
      </c>
      <c r="P41" s="47">
        <v>528</v>
      </c>
      <c r="Q41" s="47">
        <v>1026</v>
      </c>
      <c r="R41" s="47">
        <v>8</v>
      </c>
      <c r="S41" s="47">
        <v>1034</v>
      </c>
      <c r="V41" s="44" t="s">
        <v>104</v>
      </c>
      <c r="W41" s="19">
        <f t="shared" si="9"/>
        <v>49</v>
      </c>
      <c r="X41" s="19">
        <f t="shared" si="10"/>
        <v>47</v>
      </c>
      <c r="Y41" s="19">
        <f t="shared" si="11"/>
        <v>47</v>
      </c>
      <c r="Z41" s="19">
        <f t="shared" si="3"/>
        <v>94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256</v>
      </c>
      <c r="H42" s="47">
        <v>6</v>
      </c>
      <c r="I42" s="47">
        <v>4</v>
      </c>
      <c r="J42" s="47">
        <v>266</v>
      </c>
      <c r="K42" s="47">
        <v>229</v>
      </c>
      <c r="L42" s="47">
        <v>6</v>
      </c>
      <c r="M42" s="47">
        <v>235</v>
      </c>
      <c r="N42" s="47">
        <v>292</v>
      </c>
      <c r="O42" s="47">
        <v>7</v>
      </c>
      <c r="P42" s="47">
        <v>299</v>
      </c>
      <c r="Q42" s="47">
        <v>521</v>
      </c>
      <c r="R42" s="47">
        <v>13</v>
      </c>
      <c r="S42" s="47">
        <v>534</v>
      </c>
      <c r="V42" s="44" t="s">
        <v>106</v>
      </c>
      <c r="W42" s="19">
        <f t="shared" si="9"/>
        <v>160</v>
      </c>
      <c r="X42" s="19">
        <f t="shared" si="10"/>
        <v>122</v>
      </c>
      <c r="Y42" s="19">
        <f t="shared" si="11"/>
        <v>147</v>
      </c>
      <c r="Z42" s="19">
        <f t="shared" si="3"/>
        <v>269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251</v>
      </c>
      <c r="H43" s="47">
        <v>0</v>
      </c>
      <c r="I43" s="47">
        <v>0</v>
      </c>
      <c r="J43" s="47">
        <v>251</v>
      </c>
      <c r="K43" s="47">
        <v>253</v>
      </c>
      <c r="L43" s="47">
        <v>0</v>
      </c>
      <c r="M43" s="47">
        <v>253</v>
      </c>
      <c r="N43" s="47">
        <v>268</v>
      </c>
      <c r="O43" s="47">
        <v>0</v>
      </c>
      <c r="P43" s="47">
        <v>268</v>
      </c>
      <c r="Q43" s="47">
        <v>521</v>
      </c>
      <c r="R43" s="47">
        <v>0</v>
      </c>
      <c r="S43" s="47">
        <v>521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35</v>
      </c>
      <c r="L44" s="47">
        <v>0</v>
      </c>
      <c r="M44" s="47">
        <v>35</v>
      </c>
      <c r="N44" s="47">
        <v>35</v>
      </c>
      <c r="O44" s="47">
        <v>0</v>
      </c>
      <c r="P44" s="47">
        <v>35</v>
      </c>
      <c r="Q44" s="47">
        <v>70</v>
      </c>
      <c r="R44" s="47">
        <v>0</v>
      </c>
      <c r="S44" s="47">
        <v>70</v>
      </c>
      <c r="V44" s="44" t="s">
        <v>110</v>
      </c>
      <c r="W44" s="19">
        <f t="shared" si="9"/>
        <v>99</v>
      </c>
      <c r="X44" s="19">
        <f t="shared" si="10"/>
        <v>80</v>
      </c>
      <c r="Y44" s="19">
        <f t="shared" si="11"/>
        <v>91</v>
      </c>
      <c r="Z44" s="19">
        <f t="shared" si="3"/>
        <v>171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83</v>
      </c>
      <c r="H45" s="47">
        <v>0</v>
      </c>
      <c r="I45" s="47">
        <v>0</v>
      </c>
      <c r="J45" s="47">
        <v>83</v>
      </c>
      <c r="K45" s="47">
        <v>88</v>
      </c>
      <c r="L45" s="47">
        <v>0</v>
      </c>
      <c r="M45" s="47">
        <v>88</v>
      </c>
      <c r="N45" s="47">
        <v>86</v>
      </c>
      <c r="O45" s="47">
        <v>0</v>
      </c>
      <c r="P45" s="47">
        <v>86</v>
      </c>
      <c r="Q45" s="47">
        <v>174</v>
      </c>
      <c r="R45" s="47">
        <v>0</v>
      </c>
      <c r="S45" s="47">
        <v>174</v>
      </c>
      <c r="V45" s="44" t="s">
        <v>111</v>
      </c>
      <c r="W45" s="19">
        <f t="shared" si="9"/>
        <v>15</v>
      </c>
      <c r="X45" s="19">
        <f t="shared" si="10"/>
        <v>13</v>
      </c>
      <c r="Y45" s="19">
        <f t="shared" si="11"/>
        <v>8</v>
      </c>
      <c r="Z45" s="19">
        <f t="shared" si="3"/>
        <v>21</v>
      </c>
      <c r="AA45" s="16"/>
      <c r="AB45" s="48" t="s">
        <v>185</v>
      </c>
      <c r="AC45" s="49"/>
      <c r="AD45" s="24">
        <f>VLOOKUP($A37,$A$2:$S$67,10,FALSE)</f>
        <v>462</v>
      </c>
      <c r="AE45" s="24">
        <f>VLOOKUP($A37,$A$2:$S$67,13,FALSE)</f>
        <v>511</v>
      </c>
      <c r="AF45" s="24">
        <f>VLOOKUP($A37,$A$2:$S$67,16,FALSE)</f>
        <v>571</v>
      </c>
      <c r="AG45" s="19">
        <f>AE45+AF45</f>
        <v>1082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67</v>
      </c>
      <c r="H46" s="47">
        <v>0</v>
      </c>
      <c r="I46" s="47">
        <v>0</v>
      </c>
      <c r="J46" s="47">
        <v>67</v>
      </c>
      <c r="K46" s="47">
        <v>66</v>
      </c>
      <c r="L46" s="47">
        <v>0</v>
      </c>
      <c r="M46" s="47">
        <v>66</v>
      </c>
      <c r="N46" s="47">
        <v>66</v>
      </c>
      <c r="O46" s="47">
        <v>0</v>
      </c>
      <c r="P46" s="47">
        <v>66</v>
      </c>
      <c r="Q46" s="47">
        <v>132</v>
      </c>
      <c r="R46" s="47">
        <v>0</v>
      </c>
      <c r="S46" s="47">
        <v>132</v>
      </c>
      <c r="V46" s="44" t="s">
        <v>113</v>
      </c>
      <c r="W46" s="19">
        <f t="shared" si="9"/>
        <v>113</v>
      </c>
      <c r="X46" s="19">
        <f t="shared" si="10"/>
        <v>123</v>
      </c>
      <c r="Y46" s="19">
        <f t="shared" si="11"/>
        <v>139</v>
      </c>
      <c r="Z46" s="19">
        <f t="shared" si="3"/>
        <v>262</v>
      </c>
      <c r="AA46" s="28"/>
      <c r="AB46" s="48" t="s">
        <v>159</v>
      </c>
      <c r="AC46" s="49"/>
      <c r="AD46" s="24">
        <f>VLOOKUP($A38,$A$2:$S$67,10,FALSE)</f>
        <v>420</v>
      </c>
      <c r="AE46" s="24">
        <f>VLOOKUP($A38,$A$2:$S$67,13,FALSE)</f>
        <v>571</v>
      </c>
      <c r="AF46" s="24">
        <f>VLOOKUP($A38,$A$2:$S$67,16,FALSE)</f>
        <v>610</v>
      </c>
      <c r="AG46" s="19">
        <f>AE46+AF46</f>
        <v>1181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160</v>
      </c>
      <c r="W47" s="19">
        <f t="shared" si="9"/>
        <v>59</v>
      </c>
      <c r="X47" s="19">
        <f t="shared" si="10"/>
        <v>56</v>
      </c>
      <c r="Y47" s="19">
        <f t="shared" si="11"/>
        <v>64</v>
      </c>
      <c r="Z47" s="19">
        <f t="shared" si="3"/>
        <v>120</v>
      </c>
      <c r="AA47" s="28"/>
      <c r="AB47" s="48" t="s">
        <v>175</v>
      </c>
      <c r="AC47" s="49"/>
      <c r="AD47" s="24">
        <f>VLOOKUP($A39,$A$2:$S$67,10,FALSE)</f>
        <v>201</v>
      </c>
      <c r="AE47" s="24">
        <f>VLOOKUP($A39,$A$2:$S$67,13,FALSE)</f>
        <v>321</v>
      </c>
      <c r="AF47" s="24">
        <f>VLOOKUP($A39,$A$2:$S$67,16,FALSE)</f>
        <v>317</v>
      </c>
      <c r="AG47" s="19">
        <f>AE47+AF47</f>
        <v>638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370</v>
      </c>
      <c r="X48" s="19">
        <f t="shared" si="10"/>
        <v>379</v>
      </c>
      <c r="Y48" s="19">
        <f t="shared" si="11"/>
        <v>365</v>
      </c>
      <c r="Z48" s="19">
        <f t="shared" si="3"/>
        <v>744</v>
      </c>
      <c r="AA48" s="28"/>
      <c r="AB48" s="48" t="s">
        <v>186</v>
      </c>
      <c r="AC48" s="49"/>
      <c r="AD48" s="24">
        <f>VLOOKUP($A40,$A$2:$S$67,10,FALSE)</f>
        <v>368</v>
      </c>
      <c r="AE48" s="24">
        <f>VLOOKUP($A40,$A$2:$S$67,13,FALSE)</f>
        <v>586</v>
      </c>
      <c r="AF48" s="24">
        <f>VLOOKUP($A40,$A$2:$S$67,16,FALSE)</f>
        <v>598</v>
      </c>
      <c r="AG48" s="19">
        <f>AE48+AF48</f>
        <v>1184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40</v>
      </c>
      <c r="H49" s="47">
        <v>0</v>
      </c>
      <c r="I49" s="47">
        <v>0</v>
      </c>
      <c r="J49" s="47">
        <v>40</v>
      </c>
      <c r="K49" s="47">
        <v>45</v>
      </c>
      <c r="L49" s="47">
        <v>0</v>
      </c>
      <c r="M49" s="47">
        <v>45</v>
      </c>
      <c r="N49" s="47">
        <v>44</v>
      </c>
      <c r="O49" s="47">
        <v>0</v>
      </c>
      <c r="P49" s="47">
        <v>44</v>
      </c>
      <c r="Q49" s="47">
        <v>89</v>
      </c>
      <c r="R49" s="47">
        <v>0</v>
      </c>
      <c r="S49" s="47">
        <v>89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327</v>
      </c>
      <c r="AE49" s="24">
        <f>VLOOKUP($A41,$A$2:$S$67,13,FALSE)</f>
        <v>506</v>
      </c>
      <c r="AF49" s="24">
        <f>VLOOKUP($A41,$A$2:$S$67,16,FALSE)</f>
        <v>528</v>
      </c>
      <c r="AG49" s="19">
        <f>AE49+AF49</f>
        <v>1034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21</v>
      </c>
      <c r="H50" s="47">
        <v>0</v>
      </c>
      <c r="I50" s="47">
        <v>0</v>
      </c>
      <c r="J50" s="47">
        <v>21</v>
      </c>
      <c r="K50" s="47">
        <v>23</v>
      </c>
      <c r="L50" s="47">
        <v>0</v>
      </c>
      <c r="M50" s="47">
        <v>23</v>
      </c>
      <c r="N50" s="47">
        <v>14</v>
      </c>
      <c r="O50" s="47">
        <v>0</v>
      </c>
      <c r="P50" s="47">
        <v>14</v>
      </c>
      <c r="Q50" s="47">
        <v>37</v>
      </c>
      <c r="R50" s="47">
        <v>0</v>
      </c>
      <c r="S50" s="47">
        <v>37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27</v>
      </c>
      <c r="Z50" s="19">
        <f t="shared" si="3"/>
        <v>60</v>
      </c>
      <c r="AA50" s="16"/>
      <c r="AB50" s="48" t="s">
        <v>157</v>
      </c>
      <c r="AC50" s="49"/>
      <c r="AD50" s="19">
        <f>SUM(AD45:AD49)</f>
        <v>1778</v>
      </c>
      <c r="AE50" s="19">
        <f>SUM(AE45:AE49)</f>
        <v>2495</v>
      </c>
      <c r="AF50" s="19">
        <f>SUM(AF45:AF49)</f>
        <v>2624</v>
      </c>
      <c r="AG50" s="19">
        <f>SUM(AG45:AG49)</f>
        <v>5119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109</v>
      </c>
      <c r="H51" s="47">
        <v>4</v>
      </c>
      <c r="I51" s="47">
        <v>0</v>
      </c>
      <c r="J51" s="47">
        <v>113</v>
      </c>
      <c r="K51" s="47">
        <v>104</v>
      </c>
      <c r="L51" s="47">
        <v>3</v>
      </c>
      <c r="M51" s="47">
        <v>107</v>
      </c>
      <c r="N51" s="47">
        <v>127</v>
      </c>
      <c r="O51" s="47">
        <v>1</v>
      </c>
      <c r="P51" s="47">
        <v>128</v>
      </c>
      <c r="Q51" s="47">
        <v>231</v>
      </c>
      <c r="R51" s="47">
        <v>4</v>
      </c>
      <c r="S51" s="47">
        <v>235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138</v>
      </c>
      <c r="H52" s="47">
        <v>19</v>
      </c>
      <c r="I52" s="47">
        <v>1</v>
      </c>
      <c r="J52" s="47">
        <v>158</v>
      </c>
      <c r="K52" s="47">
        <v>132</v>
      </c>
      <c r="L52" s="47">
        <v>2</v>
      </c>
      <c r="M52" s="47">
        <v>134</v>
      </c>
      <c r="N52" s="47">
        <v>143</v>
      </c>
      <c r="O52" s="47">
        <v>18</v>
      </c>
      <c r="P52" s="47">
        <v>161</v>
      </c>
      <c r="Q52" s="47">
        <v>275</v>
      </c>
      <c r="R52" s="47">
        <v>20</v>
      </c>
      <c r="S52" s="47">
        <v>295</v>
      </c>
      <c r="V52" s="44" t="s">
        <v>122</v>
      </c>
      <c r="W52" s="19">
        <f t="shared" si="9"/>
        <v>56</v>
      </c>
      <c r="X52" s="19">
        <f t="shared" si="10"/>
        <v>57</v>
      </c>
      <c r="Y52" s="19">
        <f t="shared" si="11"/>
        <v>59</v>
      </c>
      <c r="Z52" s="19">
        <f t="shared" si="3"/>
        <v>116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35</v>
      </c>
      <c r="H53" s="47">
        <v>0</v>
      </c>
      <c r="I53" s="47">
        <v>2</v>
      </c>
      <c r="J53" s="47">
        <v>37</v>
      </c>
      <c r="K53" s="47">
        <v>36</v>
      </c>
      <c r="L53" s="47">
        <v>0</v>
      </c>
      <c r="M53" s="47">
        <v>36</v>
      </c>
      <c r="N53" s="47">
        <v>33</v>
      </c>
      <c r="O53" s="47">
        <v>2</v>
      </c>
      <c r="P53" s="47">
        <v>35</v>
      </c>
      <c r="Q53" s="47">
        <v>69</v>
      </c>
      <c r="R53" s="47">
        <v>2</v>
      </c>
      <c r="S53" s="47">
        <v>71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33</v>
      </c>
      <c r="H54" s="47">
        <v>5</v>
      </c>
      <c r="I54" s="47">
        <v>0</v>
      </c>
      <c r="J54" s="47">
        <v>38</v>
      </c>
      <c r="K54" s="47">
        <v>26</v>
      </c>
      <c r="L54" s="47">
        <v>5</v>
      </c>
      <c r="M54" s="47">
        <v>31</v>
      </c>
      <c r="N54" s="47">
        <v>36</v>
      </c>
      <c r="O54" s="47">
        <v>0</v>
      </c>
      <c r="P54" s="47">
        <v>36</v>
      </c>
      <c r="Q54" s="47">
        <v>62</v>
      </c>
      <c r="R54" s="47">
        <v>5</v>
      </c>
      <c r="S54" s="47">
        <v>67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103</v>
      </c>
      <c r="H55" s="47">
        <v>10</v>
      </c>
      <c r="I55" s="47">
        <v>0</v>
      </c>
      <c r="J55" s="47">
        <v>113</v>
      </c>
      <c r="K55" s="47">
        <v>101</v>
      </c>
      <c r="L55" s="47">
        <v>4</v>
      </c>
      <c r="M55" s="47">
        <v>105</v>
      </c>
      <c r="N55" s="47">
        <v>113</v>
      </c>
      <c r="O55" s="47">
        <v>6</v>
      </c>
      <c r="P55" s="47">
        <v>119</v>
      </c>
      <c r="Q55" s="47">
        <v>214</v>
      </c>
      <c r="R55" s="47">
        <v>10</v>
      </c>
      <c r="S55" s="47">
        <v>224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49</v>
      </c>
      <c r="H56" s="47">
        <v>0</v>
      </c>
      <c r="I56" s="47">
        <v>0</v>
      </c>
      <c r="J56" s="47">
        <v>49</v>
      </c>
      <c r="K56" s="47">
        <v>47</v>
      </c>
      <c r="L56" s="47">
        <v>0</v>
      </c>
      <c r="M56" s="47">
        <v>47</v>
      </c>
      <c r="N56" s="47">
        <v>47</v>
      </c>
      <c r="O56" s="47">
        <v>0</v>
      </c>
      <c r="P56" s="47">
        <v>47</v>
      </c>
      <c r="Q56" s="47">
        <v>94</v>
      </c>
      <c r="R56" s="47">
        <v>0</v>
      </c>
      <c r="S56" s="47">
        <v>94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142</v>
      </c>
      <c r="H57" s="47">
        <v>18</v>
      </c>
      <c r="I57" s="47">
        <v>0</v>
      </c>
      <c r="J57" s="47">
        <v>160</v>
      </c>
      <c r="K57" s="47">
        <v>122</v>
      </c>
      <c r="L57" s="47">
        <v>0</v>
      </c>
      <c r="M57" s="47">
        <v>122</v>
      </c>
      <c r="N57" s="47">
        <v>128</v>
      </c>
      <c r="O57" s="47">
        <v>19</v>
      </c>
      <c r="P57" s="47">
        <v>147</v>
      </c>
      <c r="Q57" s="47">
        <v>250</v>
      </c>
      <c r="R57" s="47">
        <v>19</v>
      </c>
      <c r="S57" s="47">
        <v>269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99</v>
      </c>
      <c r="H59" s="47">
        <v>0</v>
      </c>
      <c r="I59" s="47">
        <v>0</v>
      </c>
      <c r="J59" s="47">
        <v>99</v>
      </c>
      <c r="K59" s="47">
        <v>80</v>
      </c>
      <c r="L59" s="47">
        <v>0</v>
      </c>
      <c r="M59" s="47">
        <v>80</v>
      </c>
      <c r="N59" s="47">
        <v>91</v>
      </c>
      <c r="O59" s="47">
        <v>0</v>
      </c>
      <c r="P59" s="47">
        <v>91</v>
      </c>
      <c r="Q59" s="47">
        <v>171</v>
      </c>
      <c r="R59" s="47">
        <v>0</v>
      </c>
      <c r="S59" s="47">
        <v>171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13</v>
      </c>
      <c r="H60" s="47">
        <v>2</v>
      </c>
      <c r="I60" s="47">
        <v>0</v>
      </c>
      <c r="J60" s="47">
        <v>15</v>
      </c>
      <c r="K60" s="47">
        <v>11</v>
      </c>
      <c r="L60" s="47">
        <v>2</v>
      </c>
      <c r="M60" s="47">
        <v>13</v>
      </c>
      <c r="N60" s="47">
        <v>8</v>
      </c>
      <c r="O60" s="47">
        <v>0</v>
      </c>
      <c r="P60" s="47">
        <v>8</v>
      </c>
      <c r="Q60" s="47">
        <v>19</v>
      </c>
      <c r="R60" s="47">
        <v>2</v>
      </c>
      <c r="S60" s="47">
        <v>21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111</v>
      </c>
      <c r="H61" s="47">
        <v>1</v>
      </c>
      <c r="I61" s="47">
        <v>1</v>
      </c>
      <c r="J61" s="47">
        <v>113</v>
      </c>
      <c r="K61" s="47">
        <v>121</v>
      </c>
      <c r="L61" s="47">
        <v>2</v>
      </c>
      <c r="M61" s="47">
        <v>123</v>
      </c>
      <c r="N61" s="47">
        <v>139</v>
      </c>
      <c r="O61" s="47">
        <v>0</v>
      </c>
      <c r="P61" s="47">
        <v>139</v>
      </c>
      <c r="Q61" s="47">
        <v>260</v>
      </c>
      <c r="R61" s="47">
        <v>2</v>
      </c>
      <c r="S61" s="47">
        <v>262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56</v>
      </c>
      <c r="H62" s="47">
        <v>2</v>
      </c>
      <c r="I62" s="47">
        <v>1</v>
      </c>
      <c r="J62" s="47">
        <v>59</v>
      </c>
      <c r="K62" s="47">
        <v>55</v>
      </c>
      <c r="L62" s="47">
        <v>1</v>
      </c>
      <c r="M62" s="47">
        <v>56</v>
      </c>
      <c r="N62" s="47">
        <v>62</v>
      </c>
      <c r="O62" s="47">
        <v>2</v>
      </c>
      <c r="P62" s="47">
        <v>64</v>
      </c>
      <c r="Q62" s="47">
        <v>117</v>
      </c>
      <c r="R62" s="47">
        <v>3</v>
      </c>
      <c r="S62" s="47">
        <v>120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365</v>
      </c>
      <c r="H63" s="47">
        <v>2</v>
      </c>
      <c r="I63" s="47">
        <v>3</v>
      </c>
      <c r="J63" s="47">
        <v>370</v>
      </c>
      <c r="K63" s="47">
        <v>374</v>
      </c>
      <c r="L63" s="47">
        <v>5</v>
      </c>
      <c r="M63" s="47">
        <v>379</v>
      </c>
      <c r="N63" s="47">
        <v>365</v>
      </c>
      <c r="O63" s="47">
        <v>0</v>
      </c>
      <c r="P63" s="47">
        <v>365</v>
      </c>
      <c r="Q63" s="47">
        <v>739</v>
      </c>
      <c r="R63" s="47">
        <v>5</v>
      </c>
      <c r="S63" s="47">
        <v>744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19</v>
      </c>
      <c r="H64" s="47">
        <v>0</v>
      </c>
      <c r="I64" s="47">
        <v>0</v>
      </c>
      <c r="J64" s="47">
        <v>19</v>
      </c>
      <c r="K64" s="47">
        <v>13</v>
      </c>
      <c r="L64" s="47">
        <v>0</v>
      </c>
      <c r="M64" s="47">
        <v>13</v>
      </c>
      <c r="N64" s="47">
        <v>15</v>
      </c>
      <c r="O64" s="47">
        <v>0</v>
      </c>
      <c r="P64" s="47">
        <v>15</v>
      </c>
      <c r="Q64" s="47">
        <v>28</v>
      </c>
      <c r="R64" s="47">
        <v>0</v>
      </c>
      <c r="S64" s="47">
        <v>28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27</v>
      </c>
      <c r="O65" s="47">
        <v>0</v>
      </c>
      <c r="P65" s="47">
        <v>27</v>
      </c>
      <c r="Q65" s="47">
        <v>60</v>
      </c>
      <c r="R65" s="47">
        <v>0</v>
      </c>
      <c r="S65" s="47">
        <v>60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55</v>
      </c>
      <c r="H67" s="47">
        <v>0</v>
      </c>
      <c r="I67" s="47">
        <v>1</v>
      </c>
      <c r="J67" s="47">
        <v>56</v>
      </c>
      <c r="K67" s="47">
        <v>56</v>
      </c>
      <c r="L67" s="47">
        <v>1</v>
      </c>
      <c r="M67" s="47">
        <v>57</v>
      </c>
      <c r="N67" s="47">
        <v>59</v>
      </c>
      <c r="O67" s="47">
        <v>0</v>
      </c>
      <c r="P67" s="47">
        <v>59</v>
      </c>
      <c r="Q67" s="47">
        <v>115</v>
      </c>
      <c r="R67" s="47">
        <v>1</v>
      </c>
      <c r="S67" s="47">
        <v>116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4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187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132</v>
      </c>
      <c r="H2" s="47">
        <v>1</v>
      </c>
      <c r="I2" s="47">
        <v>0</v>
      </c>
      <c r="J2" s="47">
        <v>133</v>
      </c>
      <c r="K2" s="47">
        <v>146</v>
      </c>
      <c r="L2" s="47">
        <v>2</v>
      </c>
      <c r="M2" s="47">
        <v>148</v>
      </c>
      <c r="N2" s="47">
        <v>165</v>
      </c>
      <c r="O2" s="47">
        <v>1</v>
      </c>
      <c r="P2" s="47">
        <v>166</v>
      </c>
      <c r="Q2" s="47">
        <v>311</v>
      </c>
      <c r="R2" s="47">
        <v>3</v>
      </c>
      <c r="S2" s="47">
        <v>314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39</v>
      </c>
      <c r="O3" s="47">
        <v>0</v>
      </c>
      <c r="P3" s="47">
        <v>39</v>
      </c>
      <c r="Q3" s="47">
        <v>70</v>
      </c>
      <c r="R3" s="47">
        <v>0</v>
      </c>
      <c r="S3" s="47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132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23</v>
      </c>
      <c r="L4" s="47">
        <v>0</v>
      </c>
      <c r="M4" s="47">
        <v>23</v>
      </c>
      <c r="N4" s="47">
        <v>21</v>
      </c>
      <c r="O4" s="47">
        <v>1</v>
      </c>
      <c r="P4" s="47">
        <v>22</v>
      </c>
      <c r="Q4" s="47">
        <v>44</v>
      </c>
      <c r="R4" s="47">
        <v>1</v>
      </c>
      <c r="S4" s="47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148</v>
      </c>
      <c r="Y4" s="19">
        <f t="shared" ref="Y4:Y21" si="2">VLOOKUP($A2,$A$2:$S$67,16,FALSE)</f>
        <v>166</v>
      </c>
      <c r="Z4" s="19">
        <f t="shared" ref="Z4:Z52" si="3">Y4+X4</f>
        <v>314</v>
      </c>
      <c r="AA4" s="16"/>
      <c r="AB4" s="63" t="s">
        <v>29</v>
      </c>
      <c r="AC4" s="51"/>
      <c r="AD4" s="4" t="s">
        <v>41</v>
      </c>
      <c r="AE4" s="19">
        <f>SUM(K2:K67)</f>
        <v>13598</v>
      </c>
      <c r="AF4" s="19">
        <f>SUM(N2:N67)</f>
        <v>14923</v>
      </c>
      <c r="AG4" s="20">
        <f>AE4+AF4</f>
        <v>28521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57</v>
      </c>
      <c r="H5" s="47">
        <v>0</v>
      </c>
      <c r="I5" s="47">
        <v>1</v>
      </c>
      <c r="J5" s="47">
        <v>58</v>
      </c>
      <c r="K5" s="47">
        <v>47</v>
      </c>
      <c r="L5" s="47">
        <v>0</v>
      </c>
      <c r="M5" s="47">
        <v>47</v>
      </c>
      <c r="N5" s="47">
        <v>60</v>
      </c>
      <c r="O5" s="47">
        <v>1</v>
      </c>
      <c r="P5" s="47">
        <v>61</v>
      </c>
      <c r="Q5" s="47">
        <v>107</v>
      </c>
      <c r="R5" s="47">
        <v>1</v>
      </c>
      <c r="S5" s="47">
        <v>108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188</v>
      </c>
      <c r="AE5" s="19">
        <f>SUM(L2:L67)</f>
        <v>93</v>
      </c>
      <c r="AF5" s="19">
        <f>SUM(O2:O67)</f>
        <v>125</v>
      </c>
      <c r="AG5" s="20">
        <f>AE5+AF5</f>
        <v>218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32</v>
      </c>
      <c r="L6" s="47">
        <v>0</v>
      </c>
      <c r="M6" s="47">
        <v>32</v>
      </c>
      <c r="N6" s="47">
        <v>33</v>
      </c>
      <c r="O6" s="47">
        <v>0</v>
      </c>
      <c r="P6" s="47">
        <v>33</v>
      </c>
      <c r="Q6" s="47">
        <v>65</v>
      </c>
      <c r="R6" s="47">
        <v>0</v>
      </c>
      <c r="S6" s="47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12482</v>
      </c>
      <c r="AE6" s="21">
        <f>SUM(AE4:AE5)</f>
        <v>13691</v>
      </c>
      <c r="AF6" s="19">
        <f>SUM(AF4:AF5)</f>
        <v>15048</v>
      </c>
      <c r="AG6" s="22">
        <f>SUM(AG4:AG5)</f>
        <v>28739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66</v>
      </c>
      <c r="L7" s="47">
        <v>0</v>
      </c>
      <c r="M7" s="47">
        <v>66</v>
      </c>
      <c r="N7" s="47">
        <v>77</v>
      </c>
      <c r="O7" s="47">
        <v>0</v>
      </c>
      <c r="P7" s="47">
        <v>77</v>
      </c>
      <c r="Q7" s="47">
        <v>143</v>
      </c>
      <c r="R7" s="47">
        <v>0</v>
      </c>
      <c r="S7" s="47">
        <v>143</v>
      </c>
      <c r="V7" s="44" t="s">
        <v>30</v>
      </c>
      <c r="W7" s="19">
        <f t="shared" si="0"/>
        <v>58</v>
      </c>
      <c r="X7" s="19">
        <f t="shared" si="1"/>
        <v>47</v>
      </c>
      <c r="Y7" s="19">
        <f t="shared" si="2"/>
        <v>61</v>
      </c>
      <c r="Z7" s="19">
        <f t="shared" si="3"/>
        <v>108</v>
      </c>
      <c r="AA7" s="16"/>
      <c r="AB7" s="54" t="s">
        <v>35</v>
      </c>
      <c r="AC7" s="55"/>
      <c r="AD7" s="23">
        <f>AD8-AD10-AD11</f>
        <v>2</v>
      </c>
      <c r="AE7" s="23">
        <f>AE8+AE9-AE10-AE11</f>
        <v>-15</v>
      </c>
      <c r="AF7" s="23">
        <f>AF8+AF9-AF10-AF11</f>
        <v>-8</v>
      </c>
      <c r="AG7" s="23">
        <f>AG8+AG9-AG10-AG11</f>
        <v>-23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35</v>
      </c>
      <c r="L8" s="47">
        <v>0</v>
      </c>
      <c r="M8" s="47">
        <v>35</v>
      </c>
      <c r="N8" s="47">
        <v>39</v>
      </c>
      <c r="O8" s="47">
        <v>0</v>
      </c>
      <c r="P8" s="47">
        <v>39</v>
      </c>
      <c r="Q8" s="47">
        <v>74</v>
      </c>
      <c r="R8" s="47">
        <v>0</v>
      </c>
      <c r="S8" s="47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33</v>
      </c>
      <c r="AE8" s="5">
        <v>31</v>
      </c>
      <c r="AF8" s="5">
        <v>29</v>
      </c>
      <c r="AG8" s="5">
        <f>SUM(AE8:AF8)</f>
        <v>60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48</v>
      </c>
      <c r="H9" s="47">
        <v>0</v>
      </c>
      <c r="I9" s="47">
        <v>1</v>
      </c>
      <c r="J9" s="47">
        <v>49</v>
      </c>
      <c r="K9" s="47">
        <v>46</v>
      </c>
      <c r="L9" s="47">
        <v>0</v>
      </c>
      <c r="M9" s="47">
        <v>46</v>
      </c>
      <c r="N9" s="47">
        <v>41</v>
      </c>
      <c r="O9" s="47">
        <v>1</v>
      </c>
      <c r="P9" s="47">
        <v>42</v>
      </c>
      <c r="Q9" s="47">
        <v>87</v>
      </c>
      <c r="R9" s="47">
        <v>1</v>
      </c>
      <c r="S9" s="47">
        <v>88</v>
      </c>
      <c r="V9" s="44" t="s">
        <v>34</v>
      </c>
      <c r="W9" s="19">
        <f t="shared" si="0"/>
        <v>65</v>
      </c>
      <c r="X9" s="19">
        <f t="shared" si="1"/>
        <v>66</v>
      </c>
      <c r="Y9" s="19">
        <f t="shared" si="2"/>
        <v>77</v>
      </c>
      <c r="Z9" s="19">
        <f t="shared" si="3"/>
        <v>143</v>
      </c>
      <c r="AA9" s="16"/>
      <c r="AB9" s="57"/>
      <c r="AC9" s="6" t="s">
        <v>40</v>
      </c>
      <c r="AD9" s="6" t="s">
        <v>188</v>
      </c>
      <c r="AE9" s="7">
        <v>2</v>
      </c>
      <c r="AF9" s="7">
        <v>4</v>
      </c>
      <c r="AG9" s="7">
        <f>SUM(AE9:AF9)</f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120</v>
      </c>
      <c r="H10" s="47">
        <v>0</v>
      </c>
      <c r="I10" s="47">
        <v>1</v>
      </c>
      <c r="J10" s="47">
        <v>121</v>
      </c>
      <c r="K10" s="47">
        <v>122</v>
      </c>
      <c r="L10" s="47">
        <v>0</v>
      </c>
      <c r="M10" s="47">
        <v>122</v>
      </c>
      <c r="N10" s="47">
        <v>131</v>
      </c>
      <c r="O10" s="47">
        <v>1</v>
      </c>
      <c r="P10" s="47">
        <v>132</v>
      </c>
      <c r="Q10" s="47">
        <v>253</v>
      </c>
      <c r="R10" s="47">
        <v>1</v>
      </c>
      <c r="S10" s="47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21</v>
      </c>
      <c r="AE10" s="5">
        <v>33</v>
      </c>
      <c r="AF10" s="5">
        <v>30</v>
      </c>
      <c r="AG10" s="5">
        <f>SUM(AE10:AF10)</f>
        <v>63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98</v>
      </c>
      <c r="H11" s="47">
        <v>1</v>
      </c>
      <c r="I11" s="47">
        <v>0</v>
      </c>
      <c r="J11" s="47">
        <v>99</v>
      </c>
      <c r="K11" s="47">
        <v>86</v>
      </c>
      <c r="L11" s="47">
        <v>0</v>
      </c>
      <c r="M11" s="47">
        <v>86</v>
      </c>
      <c r="N11" s="47">
        <v>90</v>
      </c>
      <c r="O11" s="47">
        <v>1</v>
      </c>
      <c r="P11" s="47">
        <v>91</v>
      </c>
      <c r="Q11" s="47">
        <v>176</v>
      </c>
      <c r="R11" s="47">
        <v>1</v>
      </c>
      <c r="S11" s="47">
        <v>177</v>
      </c>
      <c r="V11" s="44" t="s">
        <v>39</v>
      </c>
      <c r="W11" s="19">
        <f t="shared" si="0"/>
        <v>49</v>
      </c>
      <c r="X11" s="19">
        <f t="shared" si="1"/>
        <v>46</v>
      </c>
      <c r="Y11" s="19">
        <f t="shared" si="2"/>
        <v>42</v>
      </c>
      <c r="Z11" s="19">
        <f t="shared" si="3"/>
        <v>88</v>
      </c>
      <c r="AA11" s="16"/>
      <c r="AB11" s="58"/>
      <c r="AC11" s="9" t="s">
        <v>45</v>
      </c>
      <c r="AD11" s="3">
        <v>10</v>
      </c>
      <c r="AE11" s="3">
        <v>15</v>
      </c>
      <c r="AF11" s="3">
        <v>11</v>
      </c>
      <c r="AG11" s="5">
        <f t="shared" ref="AG11" si="4">SUM(AE11:AF11)</f>
        <v>26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52</v>
      </c>
      <c r="H12" s="47">
        <v>0</v>
      </c>
      <c r="I12" s="47">
        <v>0</v>
      </c>
      <c r="J12" s="47">
        <v>52</v>
      </c>
      <c r="K12" s="47">
        <v>55</v>
      </c>
      <c r="L12" s="47">
        <v>0</v>
      </c>
      <c r="M12" s="47">
        <v>55</v>
      </c>
      <c r="N12" s="47">
        <v>56</v>
      </c>
      <c r="O12" s="47">
        <v>0</v>
      </c>
      <c r="P12" s="47">
        <v>56</v>
      </c>
      <c r="Q12" s="47">
        <v>111</v>
      </c>
      <c r="R12" s="47">
        <v>0</v>
      </c>
      <c r="S12" s="47">
        <v>111</v>
      </c>
      <c r="V12" s="44" t="s">
        <v>42</v>
      </c>
      <c r="W12" s="19">
        <f t="shared" si="0"/>
        <v>121</v>
      </c>
      <c r="X12" s="19">
        <f t="shared" si="1"/>
        <v>122</v>
      </c>
      <c r="Y12" s="19">
        <f t="shared" si="2"/>
        <v>132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107</v>
      </c>
      <c r="H13" s="47">
        <v>1</v>
      </c>
      <c r="I13" s="47">
        <v>1</v>
      </c>
      <c r="J13" s="47">
        <v>109</v>
      </c>
      <c r="K13" s="47">
        <v>111</v>
      </c>
      <c r="L13" s="47">
        <v>2</v>
      </c>
      <c r="M13" s="47">
        <v>113</v>
      </c>
      <c r="N13" s="47">
        <v>119</v>
      </c>
      <c r="O13" s="47">
        <v>2</v>
      </c>
      <c r="P13" s="47">
        <v>121</v>
      </c>
      <c r="Q13" s="47">
        <v>230</v>
      </c>
      <c r="R13" s="47">
        <v>4</v>
      </c>
      <c r="S13" s="47">
        <v>234</v>
      </c>
      <c r="V13" s="44" t="s">
        <v>44</v>
      </c>
      <c r="W13" s="19">
        <f t="shared" si="0"/>
        <v>99</v>
      </c>
      <c r="X13" s="19">
        <f t="shared" si="1"/>
        <v>86</v>
      </c>
      <c r="Y13" s="19">
        <f t="shared" si="2"/>
        <v>91</v>
      </c>
      <c r="Z13" s="19">
        <f t="shared" si="3"/>
        <v>177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56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109</v>
      </c>
      <c r="X15" s="19">
        <f t="shared" si="1"/>
        <v>113</v>
      </c>
      <c r="Y15" s="19">
        <f t="shared" si="2"/>
        <v>121</v>
      </c>
      <c r="Z15" s="19">
        <f t="shared" si="3"/>
        <v>234</v>
      </c>
      <c r="AA15" s="28"/>
      <c r="AB15" s="52" t="s">
        <v>60</v>
      </c>
      <c r="AC15" s="53"/>
      <c r="AD15" s="31">
        <f>VLOOKUP($A22,$A$2:$S$67,10,FALSE)+AD16</f>
        <v>804</v>
      </c>
      <c r="AE15" s="31">
        <f>VLOOKUP($A22,$A$2:$S$67,13,FALSE)+AE16</f>
        <v>818</v>
      </c>
      <c r="AF15" s="31">
        <f>VLOOKUP($A22,$A$2:$S$67,16,FALSE)+AF16</f>
        <v>926</v>
      </c>
      <c r="AG15" s="31">
        <f t="shared" ref="AG15:AG23" si="5">AE15+AF15</f>
        <v>1744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32</v>
      </c>
      <c r="O16" s="47">
        <v>0</v>
      </c>
      <c r="P16" s="47">
        <v>32</v>
      </c>
      <c r="Q16" s="47">
        <v>57</v>
      </c>
      <c r="R16" s="47">
        <v>0</v>
      </c>
      <c r="S16" s="47">
        <v>57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656</v>
      </c>
      <c r="AE16" s="34">
        <f>VLOOKUP($A36,$A$2:$S$67,13,FALSE)</f>
        <v>674</v>
      </c>
      <c r="AF16" s="35">
        <f>VLOOKUP($A36,$A$2:$S$67,16,FALSE)</f>
        <v>769</v>
      </c>
      <c r="AG16" s="36">
        <f t="shared" si="5"/>
        <v>1443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36</v>
      </c>
      <c r="L17" s="47">
        <v>0</v>
      </c>
      <c r="M17" s="47">
        <v>36</v>
      </c>
      <c r="N17" s="47">
        <v>35</v>
      </c>
      <c r="O17" s="47">
        <v>0</v>
      </c>
      <c r="P17" s="47">
        <v>35</v>
      </c>
      <c r="Q17" s="47">
        <v>71</v>
      </c>
      <c r="R17" s="47">
        <v>0</v>
      </c>
      <c r="S17" s="47">
        <v>71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233</v>
      </c>
      <c r="AE17" s="24">
        <f t="shared" ref="AE17:AE23" si="7">VLOOKUP($A23,$A$2:$S$67,13,FALSE)</f>
        <v>187</v>
      </c>
      <c r="AF17" s="24">
        <f t="shared" ref="AF17:AF23" si="8">VLOOKUP($A23,$A$2:$S$67,16,FALSE)</f>
        <v>265</v>
      </c>
      <c r="AG17" s="19">
        <f t="shared" si="5"/>
        <v>452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286</v>
      </c>
      <c r="H18" s="47">
        <v>2</v>
      </c>
      <c r="I18" s="47">
        <v>0</v>
      </c>
      <c r="J18" s="47">
        <v>288</v>
      </c>
      <c r="K18" s="47">
        <v>273</v>
      </c>
      <c r="L18" s="47">
        <v>3</v>
      </c>
      <c r="M18" s="47">
        <v>276</v>
      </c>
      <c r="N18" s="47">
        <v>297</v>
      </c>
      <c r="O18" s="47">
        <v>1</v>
      </c>
      <c r="P18" s="47">
        <v>298</v>
      </c>
      <c r="Q18" s="47">
        <v>570</v>
      </c>
      <c r="R18" s="47">
        <v>4</v>
      </c>
      <c r="S18" s="47">
        <v>574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6"/>
        <v>446</v>
      </c>
      <c r="AE18" s="24">
        <f t="shared" si="7"/>
        <v>426</v>
      </c>
      <c r="AF18" s="24">
        <f t="shared" si="8"/>
        <v>499</v>
      </c>
      <c r="AG18" s="19">
        <f t="shared" si="5"/>
        <v>925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170</v>
      </c>
      <c r="H19" s="47">
        <v>0</v>
      </c>
      <c r="I19" s="47">
        <v>0</v>
      </c>
      <c r="J19" s="47">
        <v>170</v>
      </c>
      <c r="K19" s="47">
        <v>155</v>
      </c>
      <c r="L19" s="47">
        <v>0</v>
      </c>
      <c r="M19" s="47">
        <v>155</v>
      </c>
      <c r="N19" s="47">
        <v>184</v>
      </c>
      <c r="O19" s="47">
        <v>0</v>
      </c>
      <c r="P19" s="47">
        <v>184</v>
      </c>
      <c r="Q19" s="47">
        <v>339</v>
      </c>
      <c r="R19" s="47">
        <v>0</v>
      </c>
      <c r="S19" s="47">
        <v>339</v>
      </c>
      <c r="V19" s="44" t="s">
        <v>51</v>
      </c>
      <c r="W19" s="19">
        <f t="shared" si="0"/>
        <v>34</v>
      </c>
      <c r="X19" s="19">
        <f t="shared" si="1"/>
        <v>36</v>
      </c>
      <c r="Y19" s="19">
        <f t="shared" si="2"/>
        <v>35</v>
      </c>
      <c r="Z19" s="19">
        <f t="shared" si="3"/>
        <v>71</v>
      </c>
      <c r="AA19" s="28"/>
      <c r="AB19" s="48" t="s">
        <v>68</v>
      </c>
      <c r="AC19" s="51"/>
      <c r="AD19" s="24">
        <f t="shared" si="6"/>
        <v>260</v>
      </c>
      <c r="AE19" s="24">
        <f t="shared" si="7"/>
        <v>126</v>
      </c>
      <c r="AF19" s="24">
        <f t="shared" si="8"/>
        <v>250</v>
      </c>
      <c r="AG19" s="19">
        <f t="shared" si="5"/>
        <v>376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86</v>
      </c>
      <c r="H20" s="47">
        <v>1</v>
      </c>
      <c r="I20" s="47">
        <v>0</v>
      </c>
      <c r="J20" s="47">
        <v>87</v>
      </c>
      <c r="K20" s="47">
        <v>75</v>
      </c>
      <c r="L20" s="47">
        <v>0</v>
      </c>
      <c r="M20" s="47">
        <v>75</v>
      </c>
      <c r="N20" s="47">
        <v>76</v>
      </c>
      <c r="O20" s="47">
        <v>1</v>
      </c>
      <c r="P20" s="47">
        <v>77</v>
      </c>
      <c r="Q20" s="47">
        <v>151</v>
      </c>
      <c r="R20" s="47">
        <v>1</v>
      </c>
      <c r="S20" s="47">
        <v>152</v>
      </c>
      <c r="V20" s="44" t="s">
        <v>56</v>
      </c>
      <c r="W20" s="19">
        <f t="shared" si="0"/>
        <v>288</v>
      </c>
      <c r="X20" s="19">
        <f t="shared" si="1"/>
        <v>276</v>
      </c>
      <c r="Y20" s="19">
        <f t="shared" si="2"/>
        <v>298</v>
      </c>
      <c r="Z20" s="19">
        <f t="shared" si="3"/>
        <v>574</v>
      </c>
      <c r="AA20" s="28"/>
      <c r="AB20" s="48" t="s">
        <v>57</v>
      </c>
      <c r="AC20" s="51"/>
      <c r="AD20" s="24">
        <f t="shared" si="6"/>
        <v>492</v>
      </c>
      <c r="AE20" s="24">
        <f t="shared" si="7"/>
        <v>471</v>
      </c>
      <c r="AF20" s="24">
        <f t="shared" si="8"/>
        <v>542</v>
      </c>
      <c r="AG20" s="19">
        <f t="shared" si="5"/>
        <v>1013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170</v>
      </c>
      <c r="X21" s="19">
        <f t="shared" si="1"/>
        <v>155</v>
      </c>
      <c r="Y21" s="19">
        <f t="shared" si="2"/>
        <v>184</v>
      </c>
      <c r="Z21" s="19">
        <f t="shared" si="3"/>
        <v>339</v>
      </c>
      <c r="AA21" s="28"/>
      <c r="AB21" s="48" t="s">
        <v>59</v>
      </c>
      <c r="AC21" s="51"/>
      <c r="AD21" s="24">
        <f t="shared" si="6"/>
        <v>301</v>
      </c>
      <c r="AE21" s="24">
        <f t="shared" si="7"/>
        <v>260</v>
      </c>
      <c r="AF21" s="24">
        <f t="shared" si="8"/>
        <v>332</v>
      </c>
      <c r="AG21" s="19">
        <f t="shared" si="5"/>
        <v>592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138</v>
      </c>
      <c r="H22" s="47">
        <v>7</v>
      </c>
      <c r="I22" s="47">
        <v>3</v>
      </c>
      <c r="J22" s="47">
        <v>148</v>
      </c>
      <c r="K22" s="47">
        <v>139</v>
      </c>
      <c r="L22" s="47">
        <v>5</v>
      </c>
      <c r="M22" s="47">
        <v>144</v>
      </c>
      <c r="N22" s="47">
        <v>150</v>
      </c>
      <c r="O22" s="47">
        <v>7</v>
      </c>
      <c r="P22" s="47">
        <v>157</v>
      </c>
      <c r="Q22" s="47">
        <v>289</v>
      </c>
      <c r="R22" s="47">
        <v>12</v>
      </c>
      <c r="S22" s="47">
        <v>301</v>
      </c>
      <c r="V22" s="44" t="s">
        <v>189</v>
      </c>
      <c r="W22" s="19">
        <f>AD15+AD17+AD18</f>
        <v>1483</v>
      </c>
      <c r="X22" s="19">
        <f>AE15+AE17+AE18</f>
        <v>1431</v>
      </c>
      <c r="Y22" s="19">
        <f>AF15+AF17+AF18</f>
        <v>1690</v>
      </c>
      <c r="Z22" s="19">
        <f t="shared" si="3"/>
        <v>3121</v>
      </c>
      <c r="AA22" s="28"/>
      <c r="AB22" s="48" t="s">
        <v>62</v>
      </c>
      <c r="AC22" s="51"/>
      <c r="AD22" s="24">
        <f t="shared" si="6"/>
        <v>309</v>
      </c>
      <c r="AE22" s="24">
        <f t="shared" si="7"/>
        <v>294</v>
      </c>
      <c r="AF22" s="24">
        <f t="shared" si="8"/>
        <v>347</v>
      </c>
      <c r="AG22" s="19">
        <f t="shared" si="5"/>
        <v>641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233</v>
      </c>
      <c r="H23" s="47">
        <v>0</v>
      </c>
      <c r="I23" s="47">
        <v>0</v>
      </c>
      <c r="J23" s="47">
        <v>233</v>
      </c>
      <c r="K23" s="47">
        <v>187</v>
      </c>
      <c r="L23" s="47">
        <v>0</v>
      </c>
      <c r="M23" s="47">
        <v>187</v>
      </c>
      <c r="N23" s="47">
        <v>265</v>
      </c>
      <c r="O23" s="47">
        <v>0</v>
      </c>
      <c r="P23" s="47">
        <v>265</v>
      </c>
      <c r="Q23" s="47">
        <v>452</v>
      </c>
      <c r="R23" s="47">
        <v>0</v>
      </c>
      <c r="S23" s="47">
        <v>452</v>
      </c>
      <c r="V23" s="44" t="s">
        <v>64</v>
      </c>
      <c r="W23" s="19">
        <f>AD19+AD20+AD21+AD22+AD23</f>
        <v>1814</v>
      </c>
      <c r="X23" s="19">
        <f>AE19+AE20+AE21+AE22+AE23</f>
        <v>1581</v>
      </c>
      <c r="Y23" s="19">
        <f>AF19+AF20+AF21+AF22+AF23</f>
        <v>1962</v>
      </c>
      <c r="Z23" s="19">
        <f t="shared" si="3"/>
        <v>3543</v>
      </c>
      <c r="AA23" s="28"/>
      <c r="AB23" s="48" t="s">
        <v>65</v>
      </c>
      <c r="AC23" s="51"/>
      <c r="AD23" s="24">
        <f t="shared" si="6"/>
        <v>452</v>
      </c>
      <c r="AE23" s="24">
        <f t="shared" si="7"/>
        <v>430</v>
      </c>
      <c r="AF23" s="24">
        <f t="shared" si="8"/>
        <v>491</v>
      </c>
      <c r="AG23" s="19">
        <f t="shared" si="5"/>
        <v>921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439</v>
      </c>
      <c r="H24" s="47">
        <v>7</v>
      </c>
      <c r="I24" s="47">
        <v>0</v>
      </c>
      <c r="J24" s="47">
        <v>446</v>
      </c>
      <c r="K24" s="47">
        <v>419</v>
      </c>
      <c r="L24" s="47">
        <v>7</v>
      </c>
      <c r="M24" s="47">
        <v>426</v>
      </c>
      <c r="N24" s="47">
        <v>499</v>
      </c>
      <c r="O24" s="47">
        <v>0</v>
      </c>
      <c r="P24" s="47">
        <v>499</v>
      </c>
      <c r="Q24" s="47">
        <v>918</v>
      </c>
      <c r="R24" s="47">
        <v>7</v>
      </c>
      <c r="S24" s="47">
        <v>925</v>
      </c>
      <c r="V24" s="44" t="s">
        <v>66</v>
      </c>
      <c r="W24" s="19">
        <f>AD31+AD32</f>
        <v>1380</v>
      </c>
      <c r="X24" s="19">
        <f>AE31+AE32</f>
        <v>1617</v>
      </c>
      <c r="Y24" s="19">
        <f>AF31+AF32</f>
        <v>1747</v>
      </c>
      <c r="Z24" s="19">
        <f t="shared" si="3"/>
        <v>3364</v>
      </c>
      <c r="AA24" s="16"/>
      <c r="AB24" s="48" t="s">
        <v>128</v>
      </c>
      <c r="AC24" s="51"/>
      <c r="AD24" s="19">
        <f>AD15+SUM(AD17:AD23)</f>
        <v>3297</v>
      </c>
      <c r="AE24" s="19">
        <f>AE15+SUM(AE17:AE23)</f>
        <v>3012</v>
      </c>
      <c r="AF24" s="19">
        <f>AF15+SUM(AF17:AF23)</f>
        <v>3652</v>
      </c>
      <c r="AG24" s="19">
        <f>AG15+SUM(AG17:AG23)</f>
        <v>6664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258</v>
      </c>
      <c r="H25" s="47">
        <v>2</v>
      </c>
      <c r="I25" s="47">
        <v>0</v>
      </c>
      <c r="J25" s="47">
        <v>260</v>
      </c>
      <c r="K25" s="47">
        <v>126</v>
      </c>
      <c r="L25" s="47">
        <v>0</v>
      </c>
      <c r="M25" s="47">
        <v>126</v>
      </c>
      <c r="N25" s="47">
        <v>248</v>
      </c>
      <c r="O25" s="47">
        <v>2</v>
      </c>
      <c r="P25" s="47">
        <v>250</v>
      </c>
      <c r="Q25" s="47">
        <v>374</v>
      </c>
      <c r="R25" s="47">
        <v>2</v>
      </c>
      <c r="S25" s="47">
        <v>376</v>
      </c>
      <c r="V25" s="44" t="s">
        <v>190</v>
      </c>
      <c r="W25" s="19">
        <f>AD33+AD34</f>
        <v>515</v>
      </c>
      <c r="X25" s="19">
        <f>AE33+AE34</f>
        <v>484</v>
      </c>
      <c r="Y25" s="19">
        <f>AF33+AF34</f>
        <v>561</v>
      </c>
      <c r="Z25" s="19">
        <f t="shared" si="3"/>
        <v>1045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489</v>
      </c>
      <c r="H26" s="47">
        <v>1</v>
      </c>
      <c r="I26" s="47">
        <v>2</v>
      </c>
      <c r="J26" s="47">
        <v>492</v>
      </c>
      <c r="K26" s="47">
        <v>469</v>
      </c>
      <c r="L26" s="47">
        <v>2</v>
      </c>
      <c r="M26" s="47">
        <v>471</v>
      </c>
      <c r="N26" s="47">
        <v>541</v>
      </c>
      <c r="O26" s="47">
        <v>1</v>
      </c>
      <c r="P26" s="47">
        <v>542</v>
      </c>
      <c r="Q26" s="47">
        <v>1010</v>
      </c>
      <c r="R26" s="47">
        <v>3</v>
      </c>
      <c r="S26" s="47">
        <v>1013</v>
      </c>
      <c r="V26" s="44" t="s">
        <v>156</v>
      </c>
      <c r="W26" s="19">
        <f>AD35+AD36+AD37</f>
        <v>2252</v>
      </c>
      <c r="X26" s="19">
        <f>AE35+AE36+AE37</f>
        <v>2979</v>
      </c>
      <c r="Y26" s="19">
        <f>AF35+AF36+AF37</f>
        <v>3113</v>
      </c>
      <c r="Z26" s="19">
        <f t="shared" si="3"/>
        <v>6092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299</v>
      </c>
      <c r="H27" s="47">
        <v>0</v>
      </c>
      <c r="I27" s="47">
        <v>2</v>
      </c>
      <c r="J27" s="47">
        <v>301</v>
      </c>
      <c r="K27" s="47">
        <v>259</v>
      </c>
      <c r="L27" s="47">
        <v>1</v>
      </c>
      <c r="M27" s="47">
        <v>260</v>
      </c>
      <c r="N27" s="47">
        <v>331</v>
      </c>
      <c r="O27" s="47">
        <v>1</v>
      </c>
      <c r="P27" s="47">
        <v>332</v>
      </c>
      <c r="Q27" s="47">
        <v>590</v>
      </c>
      <c r="R27" s="47">
        <v>2</v>
      </c>
      <c r="S27" s="47">
        <v>592</v>
      </c>
      <c r="V27" s="44" t="s">
        <v>191</v>
      </c>
      <c r="W27" s="19">
        <f>VLOOKUP($A20,$A$2:$S$67,10,FALSE)</f>
        <v>87</v>
      </c>
      <c r="X27" s="19">
        <f>VLOOKUP($A20,$A$2:$S$67,13,FALSE)</f>
        <v>75</v>
      </c>
      <c r="Y27" s="19">
        <f>VLOOKUP($A20,$A$2:$S$67,16,FALSE)</f>
        <v>77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307</v>
      </c>
      <c r="H28" s="47">
        <v>1</v>
      </c>
      <c r="I28" s="47">
        <v>1</v>
      </c>
      <c r="J28" s="47">
        <v>309</v>
      </c>
      <c r="K28" s="47">
        <v>293</v>
      </c>
      <c r="L28" s="47">
        <v>1</v>
      </c>
      <c r="M28" s="47">
        <v>294</v>
      </c>
      <c r="N28" s="47">
        <v>345</v>
      </c>
      <c r="O28" s="47">
        <v>2</v>
      </c>
      <c r="P28" s="47">
        <v>347</v>
      </c>
      <c r="Q28" s="47">
        <v>638</v>
      </c>
      <c r="R28" s="47">
        <v>3</v>
      </c>
      <c r="S28" s="47">
        <v>641</v>
      </c>
      <c r="V28" s="44" t="s">
        <v>192</v>
      </c>
      <c r="W28" s="19">
        <f>AD50</f>
        <v>1776</v>
      </c>
      <c r="X28" s="19">
        <f>AE50</f>
        <v>2489</v>
      </c>
      <c r="Y28" s="19">
        <f>AF50</f>
        <v>2622</v>
      </c>
      <c r="Z28" s="19">
        <f t="shared" si="3"/>
        <v>5111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449</v>
      </c>
      <c r="H29" s="47">
        <v>1</v>
      </c>
      <c r="I29" s="47">
        <v>2</v>
      </c>
      <c r="J29" s="47">
        <v>452</v>
      </c>
      <c r="K29" s="47">
        <v>428</v>
      </c>
      <c r="L29" s="47">
        <v>2</v>
      </c>
      <c r="M29" s="47">
        <v>430</v>
      </c>
      <c r="N29" s="47">
        <v>490</v>
      </c>
      <c r="O29" s="47">
        <v>1</v>
      </c>
      <c r="P29" s="47">
        <v>491</v>
      </c>
      <c r="Q29" s="47">
        <v>918</v>
      </c>
      <c r="R29" s="47">
        <v>3</v>
      </c>
      <c r="S29" s="47">
        <v>921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35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704</v>
      </c>
      <c r="H30" s="47">
        <v>0</v>
      </c>
      <c r="I30" s="47">
        <v>3</v>
      </c>
      <c r="J30" s="47">
        <v>707</v>
      </c>
      <c r="K30" s="47">
        <v>822</v>
      </c>
      <c r="L30" s="47">
        <v>0</v>
      </c>
      <c r="M30" s="47">
        <v>822</v>
      </c>
      <c r="N30" s="47">
        <v>892</v>
      </c>
      <c r="O30" s="47">
        <v>3</v>
      </c>
      <c r="P30" s="47">
        <v>895</v>
      </c>
      <c r="Q30" s="47">
        <v>1714</v>
      </c>
      <c r="R30" s="47">
        <v>3</v>
      </c>
      <c r="S30" s="47">
        <v>1717</v>
      </c>
      <c r="V30" s="44" t="s">
        <v>77</v>
      </c>
      <c r="W30" s="19">
        <f t="shared" si="9"/>
        <v>82</v>
      </c>
      <c r="X30" s="19">
        <f t="shared" si="10"/>
        <v>87</v>
      </c>
      <c r="Y30" s="19">
        <f t="shared" si="11"/>
        <v>85</v>
      </c>
      <c r="Z30" s="19">
        <f t="shared" si="3"/>
        <v>172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662</v>
      </c>
      <c r="H31" s="47">
        <v>6</v>
      </c>
      <c r="I31" s="47">
        <v>5</v>
      </c>
      <c r="J31" s="47">
        <v>673</v>
      </c>
      <c r="K31" s="47">
        <v>787</v>
      </c>
      <c r="L31" s="47">
        <v>8</v>
      </c>
      <c r="M31" s="47">
        <v>795</v>
      </c>
      <c r="N31" s="47">
        <v>847</v>
      </c>
      <c r="O31" s="47">
        <v>5</v>
      </c>
      <c r="P31" s="47">
        <v>852</v>
      </c>
      <c r="Q31" s="47">
        <v>1634</v>
      </c>
      <c r="R31" s="47">
        <v>13</v>
      </c>
      <c r="S31" s="47">
        <v>1647</v>
      </c>
      <c r="V31" s="44" t="s">
        <v>79</v>
      </c>
      <c r="W31" s="19">
        <f t="shared" si="9"/>
        <v>67</v>
      </c>
      <c r="X31" s="19">
        <f t="shared" si="10"/>
        <v>65</v>
      </c>
      <c r="Y31" s="19">
        <f t="shared" si="11"/>
        <v>66</v>
      </c>
      <c r="Z31" s="19">
        <f t="shared" si="3"/>
        <v>131</v>
      </c>
      <c r="AA31" s="28"/>
      <c r="AB31" s="48" t="s">
        <v>80</v>
      </c>
      <c r="AC31" s="49"/>
      <c r="AD31" s="24">
        <f>VLOOKUP($A30,$A$2:$S$67,10,FALSE)</f>
        <v>707</v>
      </c>
      <c r="AE31" s="24">
        <f>VLOOKUP($A30,$A$2:$S$67,13,FALSE)</f>
        <v>822</v>
      </c>
      <c r="AF31" s="24">
        <f>VLOOKUP($A30,$A$2:$S$67,16,FALSE)</f>
        <v>895</v>
      </c>
      <c r="AG31" s="19">
        <f t="shared" ref="AG31:AG37" si="12">AE31+AF31</f>
        <v>1717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691</v>
      </c>
      <c r="H32" s="47">
        <v>3</v>
      </c>
      <c r="I32" s="47">
        <v>4</v>
      </c>
      <c r="J32" s="47">
        <v>698</v>
      </c>
      <c r="K32" s="47">
        <v>866</v>
      </c>
      <c r="L32" s="47">
        <v>4</v>
      </c>
      <c r="M32" s="47">
        <v>870</v>
      </c>
      <c r="N32" s="47">
        <v>946</v>
      </c>
      <c r="O32" s="47">
        <v>6</v>
      </c>
      <c r="P32" s="47">
        <v>952</v>
      </c>
      <c r="Q32" s="47">
        <v>1812</v>
      </c>
      <c r="R32" s="47">
        <v>10</v>
      </c>
      <c r="S32" s="47">
        <v>1822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673</v>
      </c>
      <c r="AE32" s="24">
        <f>VLOOKUP($A31,$A$2:$S$67,13,FALSE)</f>
        <v>795</v>
      </c>
      <c r="AF32" s="24">
        <f>VLOOKUP($A31,$A$2:$S$67,16,FALSE)</f>
        <v>852</v>
      </c>
      <c r="AG32" s="19">
        <f t="shared" si="12"/>
        <v>1647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960</v>
      </c>
      <c r="H33" s="47">
        <v>1</v>
      </c>
      <c r="I33" s="47">
        <v>6</v>
      </c>
      <c r="J33" s="47">
        <v>967</v>
      </c>
      <c r="K33" s="47">
        <v>1390</v>
      </c>
      <c r="L33" s="47">
        <v>5</v>
      </c>
      <c r="M33" s="47">
        <v>1395</v>
      </c>
      <c r="N33" s="47">
        <v>1431</v>
      </c>
      <c r="O33" s="47">
        <v>4</v>
      </c>
      <c r="P33" s="47">
        <v>1435</v>
      </c>
      <c r="Q33" s="47">
        <v>2821</v>
      </c>
      <c r="R33" s="47">
        <v>9</v>
      </c>
      <c r="S33" s="47">
        <v>2830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264</v>
      </c>
      <c r="AE33" s="24">
        <f>VLOOKUP($A42,$A$2:$S$67,13,FALSE)</f>
        <v>232</v>
      </c>
      <c r="AF33" s="24">
        <f>VLOOKUP($A42,$A$2:$S$67,16,FALSE)</f>
        <v>295</v>
      </c>
      <c r="AG33" s="19">
        <f t="shared" si="12"/>
        <v>527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581</v>
      </c>
      <c r="H34" s="47">
        <v>2</v>
      </c>
      <c r="I34" s="47">
        <v>4</v>
      </c>
      <c r="J34" s="47">
        <v>587</v>
      </c>
      <c r="K34" s="47">
        <v>710</v>
      </c>
      <c r="L34" s="47">
        <v>4</v>
      </c>
      <c r="M34" s="47">
        <v>714</v>
      </c>
      <c r="N34" s="47">
        <v>724</v>
      </c>
      <c r="O34" s="47">
        <v>2</v>
      </c>
      <c r="P34" s="47">
        <v>726</v>
      </c>
      <c r="Q34" s="47">
        <v>1434</v>
      </c>
      <c r="R34" s="47">
        <v>6</v>
      </c>
      <c r="S34" s="47">
        <v>1440</v>
      </c>
      <c r="V34" s="44" t="s">
        <v>88</v>
      </c>
      <c r="W34" s="19">
        <f t="shared" si="9"/>
        <v>40</v>
      </c>
      <c r="X34" s="19">
        <f t="shared" si="10"/>
        <v>45</v>
      </c>
      <c r="Y34" s="19">
        <f t="shared" si="11"/>
        <v>44</v>
      </c>
      <c r="Z34" s="19">
        <f t="shared" si="3"/>
        <v>89</v>
      </c>
      <c r="AA34" s="28"/>
      <c r="AB34" s="48" t="s">
        <v>193</v>
      </c>
      <c r="AC34" s="49"/>
      <c r="AD34" s="24">
        <f>VLOOKUP($A43,$A$2:$S$67,10,FALSE)</f>
        <v>251</v>
      </c>
      <c r="AE34" s="24">
        <f>VLOOKUP($A43,$A$2:$S$67,13,FALSE)</f>
        <v>252</v>
      </c>
      <c r="AF34" s="24">
        <f>VLOOKUP($A43,$A$2:$S$67,16,FALSE)</f>
        <v>266</v>
      </c>
      <c r="AG34" s="19">
        <f t="shared" si="12"/>
        <v>518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14</v>
      </c>
      <c r="Z35" s="19">
        <f t="shared" si="3"/>
        <v>37</v>
      </c>
      <c r="AA35" s="28"/>
      <c r="AB35" s="48" t="s">
        <v>194</v>
      </c>
      <c r="AC35" s="49"/>
      <c r="AD35" s="24">
        <f>VLOOKUP($A32,$A$2:$S$67,10,FALSE)</f>
        <v>698</v>
      </c>
      <c r="AE35" s="24">
        <f>VLOOKUP($A32,$A$2:$S$67,13,FALSE)</f>
        <v>870</v>
      </c>
      <c r="AF35" s="24">
        <f>VLOOKUP($A32,$A$2:$S$67,16,FALSE)</f>
        <v>952</v>
      </c>
      <c r="AG35" s="19">
        <f t="shared" si="12"/>
        <v>1822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650</v>
      </c>
      <c r="H36" s="47">
        <v>3</v>
      </c>
      <c r="I36" s="47">
        <v>3</v>
      </c>
      <c r="J36" s="47">
        <v>656</v>
      </c>
      <c r="K36" s="47">
        <v>670</v>
      </c>
      <c r="L36" s="47">
        <v>4</v>
      </c>
      <c r="M36" s="47">
        <v>674</v>
      </c>
      <c r="N36" s="47">
        <v>766</v>
      </c>
      <c r="O36" s="47">
        <v>3</v>
      </c>
      <c r="P36" s="47">
        <v>769</v>
      </c>
      <c r="Q36" s="47">
        <v>1436</v>
      </c>
      <c r="R36" s="47">
        <v>7</v>
      </c>
      <c r="S36" s="47">
        <v>1443</v>
      </c>
      <c r="V36" s="44" t="s">
        <v>94</v>
      </c>
      <c r="W36" s="19">
        <f t="shared" si="9"/>
        <v>112</v>
      </c>
      <c r="X36" s="19">
        <f t="shared" si="10"/>
        <v>105</v>
      </c>
      <c r="Y36" s="19">
        <f t="shared" si="11"/>
        <v>128</v>
      </c>
      <c r="Z36" s="19">
        <f t="shared" si="3"/>
        <v>233</v>
      </c>
      <c r="AA36" s="28"/>
      <c r="AB36" s="48" t="s">
        <v>84</v>
      </c>
      <c r="AC36" s="49"/>
      <c r="AD36" s="24">
        <f>VLOOKUP($A33,$A$2:$S$67,10,FALSE)</f>
        <v>967</v>
      </c>
      <c r="AE36" s="24">
        <f>VLOOKUP($A33,$A$2:$S$67,13,FALSE)</f>
        <v>1395</v>
      </c>
      <c r="AF36" s="24">
        <f>VLOOKUP($A33,$A$2:$S$67,16,FALSE)</f>
        <v>1435</v>
      </c>
      <c r="AG36" s="19">
        <f t="shared" si="12"/>
        <v>2830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460</v>
      </c>
      <c r="H37" s="47">
        <v>1</v>
      </c>
      <c r="I37" s="47">
        <v>1</v>
      </c>
      <c r="J37" s="47">
        <v>462</v>
      </c>
      <c r="K37" s="47">
        <v>510</v>
      </c>
      <c r="L37" s="47">
        <v>4</v>
      </c>
      <c r="M37" s="47">
        <v>514</v>
      </c>
      <c r="N37" s="47">
        <v>569</v>
      </c>
      <c r="O37" s="47">
        <v>4</v>
      </c>
      <c r="P37" s="47">
        <v>573</v>
      </c>
      <c r="Q37" s="47">
        <v>1079</v>
      </c>
      <c r="R37" s="47">
        <v>8</v>
      </c>
      <c r="S37" s="47">
        <v>1087</v>
      </c>
      <c r="V37" s="44" t="s">
        <v>96</v>
      </c>
      <c r="W37" s="19">
        <f t="shared" si="9"/>
        <v>159</v>
      </c>
      <c r="X37" s="19">
        <f t="shared" si="10"/>
        <v>134</v>
      </c>
      <c r="Y37" s="19">
        <f t="shared" si="11"/>
        <v>159</v>
      </c>
      <c r="Z37" s="19">
        <f t="shared" si="3"/>
        <v>293</v>
      </c>
      <c r="AA37" s="28"/>
      <c r="AB37" s="48" t="s">
        <v>87</v>
      </c>
      <c r="AC37" s="49"/>
      <c r="AD37" s="24">
        <f>VLOOKUP($A34,$A$2:$S$67,10,FALSE)</f>
        <v>587</v>
      </c>
      <c r="AE37" s="24">
        <f>VLOOKUP($A34,$A$2:$S$67,13,FALSE)</f>
        <v>714</v>
      </c>
      <c r="AF37" s="24">
        <f>VLOOKUP($A34,$A$2:$S$67,16,FALSE)</f>
        <v>726</v>
      </c>
      <c r="AG37" s="19">
        <f t="shared" si="12"/>
        <v>1440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415</v>
      </c>
      <c r="H38" s="47">
        <v>3</v>
      </c>
      <c r="I38" s="47">
        <v>3</v>
      </c>
      <c r="J38" s="47">
        <v>421</v>
      </c>
      <c r="K38" s="47">
        <v>565</v>
      </c>
      <c r="L38" s="47">
        <v>3</v>
      </c>
      <c r="M38" s="47">
        <v>568</v>
      </c>
      <c r="N38" s="47">
        <v>605</v>
      </c>
      <c r="O38" s="47">
        <v>5</v>
      </c>
      <c r="P38" s="47">
        <v>610</v>
      </c>
      <c r="Q38" s="47">
        <v>1170</v>
      </c>
      <c r="R38" s="47">
        <v>8</v>
      </c>
      <c r="S38" s="47">
        <v>1178</v>
      </c>
      <c r="V38" s="44" t="s">
        <v>98</v>
      </c>
      <c r="W38" s="19">
        <f t="shared" si="9"/>
        <v>37</v>
      </c>
      <c r="X38" s="19">
        <f t="shared" si="10"/>
        <v>36</v>
      </c>
      <c r="Y38" s="19">
        <f t="shared" si="11"/>
        <v>35</v>
      </c>
      <c r="Z38" s="19">
        <f t="shared" si="3"/>
        <v>71</v>
      </c>
      <c r="AA38" s="16"/>
      <c r="AB38" s="48" t="s">
        <v>67</v>
      </c>
      <c r="AC38" s="49"/>
      <c r="AD38" s="19">
        <f>SUM(AD31:AD37)</f>
        <v>4147</v>
      </c>
      <c r="AE38" s="19">
        <f>SUM(AE31:AE37)</f>
        <v>5080</v>
      </c>
      <c r="AF38" s="19">
        <f>SUM(AF31:AF37)</f>
        <v>5421</v>
      </c>
      <c r="AG38" s="19">
        <f>SUM(AG31:AG37)</f>
        <v>10501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316</v>
      </c>
      <c r="L39" s="47">
        <v>2</v>
      </c>
      <c r="M39" s="47">
        <v>318</v>
      </c>
      <c r="N39" s="47">
        <v>309</v>
      </c>
      <c r="O39" s="47">
        <v>6</v>
      </c>
      <c r="P39" s="47">
        <v>315</v>
      </c>
      <c r="Q39" s="47">
        <v>625</v>
      </c>
      <c r="R39" s="47">
        <v>8</v>
      </c>
      <c r="S39" s="47">
        <v>633</v>
      </c>
      <c r="V39" s="44" t="s">
        <v>100</v>
      </c>
      <c r="W39" s="19">
        <f t="shared" si="9"/>
        <v>38</v>
      </c>
      <c r="X39" s="19">
        <f t="shared" si="10"/>
        <v>31</v>
      </c>
      <c r="Y39" s="19">
        <f t="shared" si="11"/>
        <v>37</v>
      </c>
      <c r="Z39" s="19">
        <f t="shared" si="3"/>
        <v>68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359</v>
      </c>
      <c r="H40" s="47">
        <v>3</v>
      </c>
      <c r="I40" s="47">
        <v>4</v>
      </c>
      <c r="J40" s="47">
        <v>366</v>
      </c>
      <c r="K40" s="47">
        <v>581</v>
      </c>
      <c r="L40" s="47">
        <v>3</v>
      </c>
      <c r="M40" s="47">
        <v>584</v>
      </c>
      <c r="N40" s="47">
        <v>590</v>
      </c>
      <c r="O40" s="47">
        <v>5</v>
      </c>
      <c r="P40" s="47">
        <v>595</v>
      </c>
      <c r="Q40" s="47">
        <v>1171</v>
      </c>
      <c r="R40" s="47">
        <v>8</v>
      </c>
      <c r="S40" s="47">
        <v>1179</v>
      </c>
      <c r="V40" s="44" t="s">
        <v>102</v>
      </c>
      <c r="W40" s="19">
        <f t="shared" si="9"/>
        <v>113</v>
      </c>
      <c r="X40" s="19">
        <f t="shared" si="10"/>
        <v>106</v>
      </c>
      <c r="Y40" s="19">
        <f t="shared" si="11"/>
        <v>118</v>
      </c>
      <c r="Z40" s="19">
        <f t="shared" si="3"/>
        <v>224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318</v>
      </c>
      <c r="H41" s="47">
        <v>2</v>
      </c>
      <c r="I41" s="47">
        <v>6</v>
      </c>
      <c r="J41" s="47">
        <v>326</v>
      </c>
      <c r="K41" s="47">
        <v>502</v>
      </c>
      <c r="L41" s="47">
        <v>3</v>
      </c>
      <c r="M41" s="47">
        <v>505</v>
      </c>
      <c r="N41" s="47">
        <v>524</v>
      </c>
      <c r="O41" s="47">
        <v>5</v>
      </c>
      <c r="P41" s="47">
        <v>529</v>
      </c>
      <c r="Q41" s="47">
        <v>1026</v>
      </c>
      <c r="R41" s="47">
        <v>8</v>
      </c>
      <c r="S41" s="47">
        <v>1034</v>
      </c>
      <c r="V41" s="44" t="s">
        <v>104</v>
      </c>
      <c r="W41" s="19">
        <f t="shared" si="9"/>
        <v>50</v>
      </c>
      <c r="X41" s="19">
        <f t="shared" si="10"/>
        <v>48</v>
      </c>
      <c r="Y41" s="19">
        <f t="shared" si="11"/>
        <v>47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255</v>
      </c>
      <c r="H42" s="47">
        <v>5</v>
      </c>
      <c r="I42" s="47">
        <v>4</v>
      </c>
      <c r="J42" s="47">
        <v>264</v>
      </c>
      <c r="K42" s="47">
        <v>228</v>
      </c>
      <c r="L42" s="47">
        <v>4</v>
      </c>
      <c r="M42" s="47">
        <v>232</v>
      </c>
      <c r="N42" s="47">
        <v>289</v>
      </c>
      <c r="O42" s="47">
        <v>6</v>
      </c>
      <c r="P42" s="47">
        <v>295</v>
      </c>
      <c r="Q42" s="47">
        <v>517</v>
      </c>
      <c r="R42" s="47">
        <v>10</v>
      </c>
      <c r="S42" s="47">
        <v>527</v>
      </c>
      <c r="V42" s="44" t="s">
        <v>106</v>
      </c>
      <c r="W42" s="19">
        <f t="shared" si="9"/>
        <v>159</v>
      </c>
      <c r="X42" s="19">
        <f t="shared" si="10"/>
        <v>122</v>
      </c>
      <c r="Y42" s="19">
        <f t="shared" si="11"/>
        <v>146</v>
      </c>
      <c r="Z42" s="19">
        <f t="shared" si="3"/>
        <v>268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251</v>
      </c>
      <c r="H43" s="47">
        <v>0</v>
      </c>
      <c r="I43" s="47">
        <v>0</v>
      </c>
      <c r="J43" s="47">
        <v>251</v>
      </c>
      <c r="K43" s="47">
        <v>252</v>
      </c>
      <c r="L43" s="47">
        <v>0</v>
      </c>
      <c r="M43" s="47">
        <v>252</v>
      </c>
      <c r="N43" s="47">
        <v>266</v>
      </c>
      <c r="O43" s="47">
        <v>0</v>
      </c>
      <c r="P43" s="47">
        <v>266</v>
      </c>
      <c r="Q43" s="47">
        <v>518</v>
      </c>
      <c r="R43" s="47">
        <v>0</v>
      </c>
      <c r="S43" s="47">
        <v>518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34</v>
      </c>
      <c r="L44" s="47">
        <v>0</v>
      </c>
      <c r="M44" s="47">
        <v>34</v>
      </c>
      <c r="N44" s="47">
        <v>35</v>
      </c>
      <c r="O44" s="47">
        <v>0</v>
      </c>
      <c r="P44" s="47">
        <v>35</v>
      </c>
      <c r="Q44" s="47">
        <v>69</v>
      </c>
      <c r="R44" s="47">
        <v>0</v>
      </c>
      <c r="S44" s="47">
        <v>69</v>
      </c>
      <c r="V44" s="44" t="s">
        <v>110</v>
      </c>
      <c r="W44" s="19">
        <f t="shared" si="9"/>
        <v>98</v>
      </c>
      <c r="X44" s="19">
        <f t="shared" si="10"/>
        <v>79</v>
      </c>
      <c r="Y44" s="19">
        <f t="shared" si="11"/>
        <v>89</v>
      </c>
      <c r="Z44" s="19">
        <f t="shared" si="3"/>
        <v>168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82</v>
      </c>
      <c r="H45" s="47">
        <v>0</v>
      </c>
      <c r="I45" s="47">
        <v>0</v>
      </c>
      <c r="J45" s="47">
        <v>82</v>
      </c>
      <c r="K45" s="47">
        <v>87</v>
      </c>
      <c r="L45" s="47">
        <v>0</v>
      </c>
      <c r="M45" s="47">
        <v>87</v>
      </c>
      <c r="N45" s="47">
        <v>85</v>
      </c>
      <c r="O45" s="47">
        <v>0</v>
      </c>
      <c r="P45" s="47">
        <v>85</v>
      </c>
      <c r="Q45" s="47">
        <v>172</v>
      </c>
      <c r="R45" s="47">
        <v>0</v>
      </c>
      <c r="S45" s="47">
        <v>172</v>
      </c>
      <c r="V45" s="44" t="s">
        <v>111</v>
      </c>
      <c r="W45" s="19">
        <f t="shared" si="9"/>
        <v>15</v>
      </c>
      <c r="X45" s="19">
        <f t="shared" si="10"/>
        <v>13</v>
      </c>
      <c r="Y45" s="19">
        <f t="shared" si="11"/>
        <v>8</v>
      </c>
      <c r="Z45" s="19">
        <f t="shared" si="3"/>
        <v>21</v>
      </c>
      <c r="AA45" s="16"/>
      <c r="AB45" s="48" t="s">
        <v>158</v>
      </c>
      <c r="AC45" s="49"/>
      <c r="AD45" s="24">
        <f>VLOOKUP($A37,$A$2:$S$67,10,FALSE)</f>
        <v>462</v>
      </c>
      <c r="AE45" s="24">
        <f>VLOOKUP($A37,$A$2:$S$67,13,FALSE)</f>
        <v>514</v>
      </c>
      <c r="AF45" s="24">
        <f>VLOOKUP($A37,$A$2:$S$67,16,FALSE)</f>
        <v>573</v>
      </c>
      <c r="AG45" s="19">
        <f>AE45+AF45</f>
        <v>1087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67</v>
      </c>
      <c r="H46" s="47">
        <v>0</v>
      </c>
      <c r="I46" s="47">
        <v>0</v>
      </c>
      <c r="J46" s="47">
        <v>67</v>
      </c>
      <c r="K46" s="47">
        <v>65</v>
      </c>
      <c r="L46" s="47">
        <v>0</v>
      </c>
      <c r="M46" s="47">
        <v>65</v>
      </c>
      <c r="N46" s="47">
        <v>66</v>
      </c>
      <c r="O46" s="47">
        <v>0</v>
      </c>
      <c r="P46" s="47">
        <v>66</v>
      </c>
      <c r="Q46" s="47">
        <v>131</v>
      </c>
      <c r="R46" s="47">
        <v>0</v>
      </c>
      <c r="S46" s="47">
        <v>131</v>
      </c>
      <c r="V46" s="44" t="s">
        <v>113</v>
      </c>
      <c r="W46" s="19">
        <f t="shared" si="9"/>
        <v>112</v>
      </c>
      <c r="X46" s="19">
        <f t="shared" si="10"/>
        <v>122</v>
      </c>
      <c r="Y46" s="19">
        <f t="shared" si="11"/>
        <v>140</v>
      </c>
      <c r="Z46" s="19">
        <f t="shared" si="3"/>
        <v>262</v>
      </c>
      <c r="AA46" s="28"/>
      <c r="AB46" s="48" t="s">
        <v>195</v>
      </c>
      <c r="AC46" s="49"/>
      <c r="AD46" s="24">
        <f>VLOOKUP($A38,$A$2:$S$67,10,FALSE)</f>
        <v>421</v>
      </c>
      <c r="AE46" s="24">
        <f>VLOOKUP($A38,$A$2:$S$67,13,FALSE)</f>
        <v>568</v>
      </c>
      <c r="AF46" s="24">
        <f>VLOOKUP($A38,$A$2:$S$67,16,FALSE)</f>
        <v>610</v>
      </c>
      <c r="AG46" s="19">
        <f>AE46+AF46</f>
        <v>1178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115</v>
      </c>
      <c r="W47" s="19">
        <f t="shared" si="9"/>
        <v>60</v>
      </c>
      <c r="X47" s="19">
        <f t="shared" si="10"/>
        <v>58</v>
      </c>
      <c r="Y47" s="19">
        <f t="shared" si="11"/>
        <v>66</v>
      </c>
      <c r="Z47" s="19">
        <f t="shared" si="3"/>
        <v>124</v>
      </c>
      <c r="AA47" s="28"/>
      <c r="AB47" s="48" t="s">
        <v>147</v>
      </c>
      <c r="AC47" s="49"/>
      <c r="AD47" s="24">
        <f>VLOOKUP($A39,$A$2:$S$67,10,FALSE)</f>
        <v>201</v>
      </c>
      <c r="AE47" s="24">
        <f>VLOOKUP($A39,$A$2:$S$67,13,FALSE)</f>
        <v>318</v>
      </c>
      <c r="AF47" s="24">
        <f>VLOOKUP($A39,$A$2:$S$67,16,FALSE)</f>
        <v>315</v>
      </c>
      <c r="AG47" s="19">
        <f>AE47+AF47</f>
        <v>633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371</v>
      </c>
      <c r="X48" s="19">
        <f t="shared" si="10"/>
        <v>378</v>
      </c>
      <c r="Y48" s="19">
        <f t="shared" si="11"/>
        <v>365</v>
      </c>
      <c r="Z48" s="19">
        <f t="shared" si="3"/>
        <v>743</v>
      </c>
      <c r="AA48" s="28"/>
      <c r="AB48" s="48" t="s">
        <v>196</v>
      </c>
      <c r="AC48" s="49"/>
      <c r="AD48" s="24">
        <f>VLOOKUP($A40,$A$2:$S$67,10,FALSE)</f>
        <v>366</v>
      </c>
      <c r="AE48" s="24">
        <f>VLOOKUP($A40,$A$2:$S$67,13,FALSE)</f>
        <v>584</v>
      </c>
      <c r="AF48" s="24">
        <f>VLOOKUP($A40,$A$2:$S$67,16,FALSE)</f>
        <v>595</v>
      </c>
      <c r="AG48" s="19">
        <f>AE48+AF48</f>
        <v>1179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40</v>
      </c>
      <c r="H49" s="47">
        <v>0</v>
      </c>
      <c r="I49" s="47">
        <v>0</v>
      </c>
      <c r="J49" s="47">
        <v>40</v>
      </c>
      <c r="K49" s="47">
        <v>45</v>
      </c>
      <c r="L49" s="47">
        <v>0</v>
      </c>
      <c r="M49" s="47">
        <v>45</v>
      </c>
      <c r="N49" s="47">
        <v>44</v>
      </c>
      <c r="O49" s="47">
        <v>0</v>
      </c>
      <c r="P49" s="47">
        <v>44</v>
      </c>
      <c r="Q49" s="47">
        <v>89</v>
      </c>
      <c r="R49" s="47">
        <v>0</v>
      </c>
      <c r="S49" s="47">
        <v>89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326</v>
      </c>
      <c r="AE49" s="24">
        <f>VLOOKUP($A41,$A$2:$S$67,13,FALSE)</f>
        <v>505</v>
      </c>
      <c r="AF49" s="24">
        <f>VLOOKUP($A41,$A$2:$S$67,16,FALSE)</f>
        <v>529</v>
      </c>
      <c r="AG49" s="19">
        <f>AE49+AF49</f>
        <v>1034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21</v>
      </c>
      <c r="H50" s="47">
        <v>0</v>
      </c>
      <c r="I50" s="47">
        <v>0</v>
      </c>
      <c r="J50" s="47">
        <v>21</v>
      </c>
      <c r="K50" s="47">
        <v>23</v>
      </c>
      <c r="L50" s="47">
        <v>0</v>
      </c>
      <c r="M50" s="47">
        <v>23</v>
      </c>
      <c r="N50" s="47">
        <v>14</v>
      </c>
      <c r="O50" s="47">
        <v>0</v>
      </c>
      <c r="P50" s="47">
        <v>14</v>
      </c>
      <c r="Q50" s="47">
        <v>37</v>
      </c>
      <c r="R50" s="47">
        <v>0</v>
      </c>
      <c r="S50" s="47">
        <v>37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26</v>
      </c>
      <c r="Z50" s="19">
        <f t="shared" si="3"/>
        <v>59</v>
      </c>
      <c r="AA50" s="16"/>
      <c r="AB50" s="48" t="s">
        <v>197</v>
      </c>
      <c r="AC50" s="49"/>
      <c r="AD50" s="19">
        <f>SUM(AD45:AD49)</f>
        <v>1776</v>
      </c>
      <c r="AE50" s="19">
        <f>SUM(AE45:AE49)</f>
        <v>2489</v>
      </c>
      <c r="AF50" s="19">
        <f>SUM(AF45:AF49)</f>
        <v>2622</v>
      </c>
      <c r="AG50" s="19">
        <f>SUM(AG45:AG49)</f>
        <v>5111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109</v>
      </c>
      <c r="H51" s="47">
        <v>3</v>
      </c>
      <c r="I51" s="47">
        <v>0</v>
      </c>
      <c r="J51" s="47">
        <v>112</v>
      </c>
      <c r="K51" s="47">
        <v>103</v>
      </c>
      <c r="L51" s="47">
        <v>2</v>
      </c>
      <c r="M51" s="47">
        <v>105</v>
      </c>
      <c r="N51" s="47">
        <v>127</v>
      </c>
      <c r="O51" s="47">
        <v>1</v>
      </c>
      <c r="P51" s="47">
        <v>128</v>
      </c>
      <c r="Q51" s="47">
        <v>230</v>
      </c>
      <c r="R51" s="47">
        <v>3</v>
      </c>
      <c r="S51" s="47">
        <v>233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139</v>
      </c>
      <c r="H52" s="47">
        <v>19</v>
      </c>
      <c r="I52" s="47">
        <v>1</v>
      </c>
      <c r="J52" s="47">
        <v>159</v>
      </c>
      <c r="K52" s="47">
        <v>132</v>
      </c>
      <c r="L52" s="47">
        <v>2</v>
      </c>
      <c r="M52" s="47">
        <v>134</v>
      </c>
      <c r="N52" s="47">
        <v>141</v>
      </c>
      <c r="O52" s="47">
        <v>18</v>
      </c>
      <c r="P52" s="47">
        <v>159</v>
      </c>
      <c r="Q52" s="47">
        <v>273</v>
      </c>
      <c r="R52" s="47">
        <v>20</v>
      </c>
      <c r="S52" s="47">
        <v>293</v>
      </c>
      <c r="V52" s="44" t="s">
        <v>122</v>
      </c>
      <c r="W52" s="19">
        <f t="shared" si="9"/>
        <v>55</v>
      </c>
      <c r="X52" s="19">
        <f t="shared" si="10"/>
        <v>56</v>
      </c>
      <c r="Y52" s="19">
        <f t="shared" si="11"/>
        <v>59</v>
      </c>
      <c r="Z52" s="19">
        <f t="shared" si="3"/>
        <v>115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35</v>
      </c>
      <c r="H53" s="47">
        <v>0</v>
      </c>
      <c r="I53" s="47">
        <v>2</v>
      </c>
      <c r="J53" s="47">
        <v>37</v>
      </c>
      <c r="K53" s="47">
        <v>36</v>
      </c>
      <c r="L53" s="47">
        <v>0</v>
      </c>
      <c r="M53" s="47">
        <v>36</v>
      </c>
      <c r="N53" s="47">
        <v>33</v>
      </c>
      <c r="O53" s="47">
        <v>2</v>
      </c>
      <c r="P53" s="47">
        <v>35</v>
      </c>
      <c r="Q53" s="47">
        <v>69</v>
      </c>
      <c r="R53" s="47">
        <v>2</v>
      </c>
      <c r="S53" s="47">
        <v>71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33</v>
      </c>
      <c r="H54" s="47">
        <v>5</v>
      </c>
      <c r="I54" s="47">
        <v>0</v>
      </c>
      <c r="J54" s="47">
        <v>38</v>
      </c>
      <c r="K54" s="47">
        <v>26</v>
      </c>
      <c r="L54" s="47">
        <v>5</v>
      </c>
      <c r="M54" s="47">
        <v>31</v>
      </c>
      <c r="N54" s="47">
        <v>37</v>
      </c>
      <c r="O54" s="47">
        <v>0</v>
      </c>
      <c r="P54" s="47">
        <v>37</v>
      </c>
      <c r="Q54" s="47">
        <v>63</v>
      </c>
      <c r="R54" s="47">
        <v>5</v>
      </c>
      <c r="S54" s="47">
        <v>68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103</v>
      </c>
      <c r="H55" s="47">
        <v>10</v>
      </c>
      <c r="I55" s="47">
        <v>0</v>
      </c>
      <c r="J55" s="47">
        <v>113</v>
      </c>
      <c r="K55" s="47">
        <v>102</v>
      </c>
      <c r="L55" s="47">
        <v>4</v>
      </c>
      <c r="M55" s="47">
        <v>106</v>
      </c>
      <c r="N55" s="47">
        <v>112</v>
      </c>
      <c r="O55" s="47">
        <v>6</v>
      </c>
      <c r="P55" s="47">
        <v>118</v>
      </c>
      <c r="Q55" s="47">
        <v>214</v>
      </c>
      <c r="R55" s="47">
        <v>10</v>
      </c>
      <c r="S55" s="47">
        <v>224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50</v>
      </c>
      <c r="H56" s="47">
        <v>0</v>
      </c>
      <c r="I56" s="47">
        <v>0</v>
      </c>
      <c r="J56" s="47">
        <v>50</v>
      </c>
      <c r="K56" s="47">
        <v>48</v>
      </c>
      <c r="L56" s="47">
        <v>0</v>
      </c>
      <c r="M56" s="47">
        <v>48</v>
      </c>
      <c r="N56" s="47">
        <v>47</v>
      </c>
      <c r="O56" s="47">
        <v>0</v>
      </c>
      <c r="P56" s="47">
        <v>47</v>
      </c>
      <c r="Q56" s="47">
        <v>95</v>
      </c>
      <c r="R56" s="47">
        <v>0</v>
      </c>
      <c r="S56" s="47">
        <v>95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142</v>
      </c>
      <c r="H57" s="47">
        <v>17</v>
      </c>
      <c r="I57" s="47">
        <v>0</v>
      </c>
      <c r="J57" s="47">
        <v>159</v>
      </c>
      <c r="K57" s="47">
        <v>122</v>
      </c>
      <c r="L57" s="47">
        <v>0</v>
      </c>
      <c r="M57" s="47">
        <v>122</v>
      </c>
      <c r="N57" s="47">
        <v>128</v>
      </c>
      <c r="O57" s="47">
        <v>18</v>
      </c>
      <c r="P57" s="47">
        <v>146</v>
      </c>
      <c r="Q57" s="47">
        <v>250</v>
      </c>
      <c r="R57" s="47">
        <v>18</v>
      </c>
      <c r="S57" s="47">
        <v>268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98</v>
      </c>
      <c r="H59" s="47">
        <v>0</v>
      </c>
      <c r="I59" s="47">
        <v>0</v>
      </c>
      <c r="J59" s="47">
        <v>98</v>
      </c>
      <c r="K59" s="47">
        <v>79</v>
      </c>
      <c r="L59" s="47">
        <v>0</v>
      </c>
      <c r="M59" s="47">
        <v>79</v>
      </c>
      <c r="N59" s="47">
        <v>89</v>
      </c>
      <c r="O59" s="47">
        <v>0</v>
      </c>
      <c r="P59" s="47">
        <v>89</v>
      </c>
      <c r="Q59" s="47">
        <v>168</v>
      </c>
      <c r="R59" s="47">
        <v>0</v>
      </c>
      <c r="S59" s="47">
        <v>168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13</v>
      </c>
      <c r="H60" s="47">
        <v>2</v>
      </c>
      <c r="I60" s="47">
        <v>0</v>
      </c>
      <c r="J60" s="47">
        <v>15</v>
      </c>
      <c r="K60" s="47">
        <v>11</v>
      </c>
      <c r="L60" s="47">
        <v>2</v>
      </c>
      <c r="M60" s="47">
        <v>13</v>
      </c>
      <c r="N60" s="47">
        <v>8</v>
      </c>
      <c r="O60" s="47">
        <v>0</v>
      </c>
      <c r="P60" s="47">
        <v>8</v>
      </c>
      <c r="Q60" s="47">
        <v>19</v>
      </c>
      <c r="R60" s="47">
        <v>2</v>
      </c>
      <c r="S60" s="47">
        <v>21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110</v>
      </c>
      <c r="H61" s="47">
        <v>1</v>
      </c>
      <c r="I61" s="47">
        <v>1</v>
      </c>
      <c r="J61" s="47">
        <v>112</v>
      </c>
      <c r="K61" s="47">
        <v>120</v>
      </c>
      <c r="L61" s="47">
        <v>2</v>
      </c>
      <c r="M61" s="47">
        <v>122</v>
      </c>
      <c r="N61" s="47">
        <v>140</v>
      </c>
      <c r="O61" s="47">
        <v>0</v>
      </c>
      <c r="P61" s="47">
        <v>140</v>
      </c>
      <c r="Q61" s="47">
        <v>260</v>
      </c>
      <c r="R61" s="47">
        <v>2</v>
      </c>
      <c r="S61" s="47">
        <v>262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57</v>
      </c>
      <c r="H62" s="47">
        <v>2</v>
      </c>
      <c r="I62" s="47">
        <v>1</v>
      </c>
      <c r="J62" s="47">
        <v>60</v>
      </c>
      <c r="K62" s="47">
        <v>57</v>
      </c>
      <c r="L62" s="47">
        <v>1</v>
      </c>
      <c r="M62" s="47">
        <v>58</v>
      </c>
      <c r="N62" s="47">
        <v>64</v>
      </c>
      <c r="O62" s="47">
        <v>2</v>
      </c>
      <c r="P62" s="47">
        <v>66</v>
      </c>
      <c r="Q62" s="47">
        <v>121</v>
      </c>
      <c r="R62" s="47">
        <v>3</v>
      </c>
      <c r="S62" s="47">
        <v>124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366</v>
      </c>
      <c r="H63" s="47">
        <v>2</v>
      </c>
      <c r="I63" s="47">
        <v>3</v>
      </c>
      <c r="J63" s="47">
        <v>371</v>
      </c>
      <c r="K63" s="47">
        <v>373</v>
      </c>
      <c r="L63" s="47">
        <v>5</v>
      </c>
      <c r="M63" s="47">
        <v>378</v>
      </c>
      <c r="N63" s="47">
        <v>365</v>
      </c>
      <c r="O63" s="47">
        <v>0</v>
      </c>
      <c r="P63" s="47">
        <v>365</v>
      </c>
      <c r="Q63" s="47">
        <v>738</v>
      </c>
      <c r="R63" s="47">
        <v>5</v>
      </c>
      <c r="S63" s="47">
        <v>743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19</v>
      </c>
      <c r="H64" s="47">
        <v>0</v>
      </c>
      <c r="I64" s="47">
        <v>0</v>
      </c>
      <c r="J64" s="47">
        <v>19</v>
      </c>
      <c r="K64" s="47">
        <v>13</v>
      </c>
      <c r="L64" s="47">
        <v>0</v>
      </c>
      <c r="M64" s="47">
        <v>13</v>
      </c>
      <c r="N64" s="47">
        <v>15</v>
      </c>
      <c r="O64" s="47">
        <v>0</v>
      </c>
      <c r="P64" s="47">
        <v>15</v>
      </c>
      <c r="Q64" s="47">
        <v>28</v>
      </c>
      <c r="R64" s="47">
        <v>0</v>
      </c>
      <c r="S64" s="47">
        <v>28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26</v>
      </c>
      <c r="O65" s="47">
        <v>0</v>
      </c>
      <c r="P65" s="47">
        <v>26</v>
      </c>
      <c r="Q65" s="47">
        <v>59</v>
      </c>
      <c r="R65" s="47">
        <v>0</v>
      </c>
      <c r="S65" s="47">
        <v>59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54</v>
      </c>
      <c r="H67" s="47">
        <v>0</v>
      </c>
      <c r="I67" s="47">
        <v>1</v>
      </c>
      <c r="J67" s="47">
        <v>55</v>
      </c>
      <c r="K67" s="47">
        <v>55</v>
      </c>
      <c r="L67" s="47">
        <v>1</v>
      </c>
      <c r="M67" s="47">
        <v>56</v>
      </c>
      <c r="N67" s="47">
        <v>59</v>
      </c>
      <c r="O67" s="47">
        <v>0</v>
      </c>
      <c r="P67" s="47">
        <v>59</v>
      </c>
      <c r="Q67" s="47">
        <v>114</v>
      </c>
      <c r="R67" s="47">
        <v>1</v>
      </c>
      <c r="S67" s="47">
        <v>115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.25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198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131</v>
      </c>
      <c r="H2" s="47">
        <v>1</v>
      </c>
      <c r="I2" s="47">
        <v>0</v>
      </c>
      <c r="J2" s="47">
        <v>132</v>
      </c>
      <c r="K2" s="47">
        <v>144</v>
      </c>
      <c r="L2" s="47">
        <v>2</v>
      </c>
      <c r="M2" s="47">
        <v>146</v>
      </c>
      <c r="N2" s="47">
        <v>162</v>
      </c>
      <c r="O2" s="47">
        <v>1</v>
      </c>
      <c r="P2" s="47">
        <v>163</v>
      </c>
      <c r="Q2" s="47">
        <v>306</v>
      </c>
      <c r="R2" s="47">
        <v>3</v>
      </c>
      <c r="S2" s="47">
        <v>309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28</v>
      </c>
      <c r="H3" s="47">
        <v>0</v>
      </c>
      <c r="I3" s="47">
        <v>0</v>
      </c>
      <c r="J3" s="47">
        <v>28</v>
      </c>
      <c r="K3" s="47">
        <v>31</v>
      </c>
      <c r="L3" s="47">
        <v>0</v>
      </c>
      <c r="M3" s="47">
        <v>31</v>
      </c>
      <c r="N3" s="47">
        <v>39</v>
      </c>
      <c r="O3" s="47">
        <v>0</v>
      </c>
      <c r="P3" s="47">
        <v>39</v>
      </c>
      <c r="Q3" s="47">
        <v>70</v>
      </c>
      <c r="R3" s="47">
        <v>0</v>
      </c>
      <c r="S3" s="47">
        <v>70</v>
      </c>
      <c r="V3" s="44" t="s">
        <v>199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200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23</v>
      </c>
      <c r="L4" s="47">
        <v>0</v>
      </c>
      <c r="M4" s="47">
        <v>23</v>
      </c>
      <c r="N4" s="47">
        <v>21</v>
      </c>
      <c r="O4" s="47">
        <v>1</v>
      </c>
      <c r="P4" s="47">
        <v>22</v>
      </c>
      <c r="Q4" s="47">
        <v>44</v>
      </c>
      <c r="R4" s="47">
        <v>1</v>
      </c>
      <c r="S4" s="47">
        <v>45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146</v>
      </c>
      <c r="Y4" s="19">
        <f t="shared" ref="Y4:Y21" si="2">VLOOKUP($A2,$A$2:$S$67,16,FALSE)</f>
        <v>163</v>
      </c>
      <c r="Z4" s="19">
        <f t="shared" ref="Z4:Z52" si="3">Y4+X4</f>
        <v>309</v>
      </c>
      <c r="AA4" s="16"/>
      <c r="AB4" s="63" t="s">
        <v>29</v>
      </c>
      <c r="AC4" s="51"/>
      <c r="AD4" s="4" t="s">
        <v>201</v>
      </c>
      <c r="AE4" s="19">
        <f>SUM(K2:K67)</f>
        <v>13580</v>
      </c>
      <c r="AF4" s="19">
        <f>SUM(N2:N67)</f>
        <v>14916</v>
      </c>
      <c r="AG4" s="20">
        <f>AE4+AF4</f>
        <v>28496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56</v>
      </c>
      <c r="H5" s="47">
        <v>0</v>
      </c>
      <c r="I5" s="47">
        <v>1</v>
      </c>
      <c r="J5" s="47">
        <v>57</v>
      </c>
      <c r="K5" s="47">
        <v>47</v>
      </c>
      <c r="L5" s="47">
        <v>0</v>
      </c>
      <c r="M5" s="47">
        <v>47</v>
      </c>
      <c r="N5" s="47">
        <v>59</v>
      </c>
      <c r="O5" s="47">
        <v>1</v>
      </c>
      <c r="P5" s="47">
        <v>60</v>
      </c>
      <c r="Q5" s="47">
        <v>106</v>
      </c>
      <c r="R5" s="47">
        <v>1</v>
      </c>
      <c r="S5" s="47">
        <v>107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202</v>
      </c>
      <c r="AE5" s="19">
        <f>SUM(L2:L67)</f>
        <v>93</v>
      </c>
      <c r="AF5" s="19">
        <f>SUM(O2:O67)</f>
        <v>124</v>
      </c>
      <c r="AG5" s="20">
        <f>AE5+AF5</f>
        <v>217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32</v>
      </c>
      <c r="L6" s="47">
        <v>0</v>
      </c>
      <c r="M6" s="47">
        <v>32</v>
      </c>
      <c r="N6" s="47">
        <v>33</v>
      </c>
      <c r="O6" s="47">
        <v>0</v>
      </c>
      <c r="P6" s="47">
        <v>33</v>
      </c>
      <c r="Q6" s="47">
        <v>65</v>
      </c>
      <c r="R6" s="47">
        <v>0</v>
      </c>
      <c r="S6" s="47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12481</v>
      </c>
      <c r="AE6" s="21">
        <f>SUM(AE4:AE5)</f>
        <v>13673</v>
      </c>
      <c r="AF6" s="19">
        <f>SUM(AF4:AF5)</f>
        <v>15040</v>
      </c>
      <c r="AG6" s="22">
        <f>SUM(AG4:AG5)</f>
        <v>28713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66</v>
      </c>
      <c r="L7" s="47">
        <v>0</v>
      </c>
      <c r="M7" s="47">
        <v>66</v>
      </c>
      <c r="N7" s="47">
        <v>77</v>
      </c>
      <c r="O7" s="47">
        <v>0</v>
      </c>
      <c r="P7" s="47">
        <v>77</v>
      </c>
      <c r="Q7" s="47">
        <v>143</v>
      </c>
      <c r="R7" s="47">
        <v>0</v>
      </c>
      <c r="S7" s="47">
        <v>143</v>
      </c>
      <c r="V7" s="44" t="s">
        <v>30</v>
      </c>
      <c r="W7" s="19">
        <f t="shared" si="0"/>
        <v>57</v>
      </c>
      <c r="X7" s="19">
        <f t="shared" si="1"/>
        <v>47</v>
      </c>
      <c r="Y7" s="19">
        <f t="shared" si="2"/>
        <v>60</v>
      </c>
      <c r="Z7" s="19">
        <f t="shared" si="3"/>
        <v>107</v>
      </c>
      <c r="AA7" s="16"/>
      <c r="AB7" s="54" t="s">
        <v>35</v>
      </c>
      <c r="AC7" s="55"/>
      <c r="AD7" s="23">
        <f>AD8-AD10-AD11</f>
        <v>-1</v>
      </c>
      <c r="AE7" s="23">
        <f>AE8+AE9-AE10-AE11</f>
        <v>-18</v>
      </c>
      <c r="AF7" s="23">
        <f>AF8+AF9-AF10-AF11</f>
        <v>-8</v>
      </c>
      <c r="AG7" s="23">
        <f>AG8+AG9-AG10-AG11</f>
        <v>-26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35</v>
      </c>
      <c r="L8" s="47">
        <v>0</v>
      </c>
      <c r="M8" s="47">
        <v>35</v>
      </c>
      <c r="N8" s="47">
        <v>39</v>
      </c>
      <c r="O8" s="47">
        <v>0</v>
      </c>
      <c r="P8" s="47">
        <v>39</v>
      </c>
      <c r="Q8" s="47">
        <v>74</v>
      </c>
      <c r="R8" s="47">
        <v>0</v>
      </c>
      <c r="S8" s="47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26</v>
      </c>
      <c r="AE8" s="5">
        <v>17</v>
      </c>
      <c r="AF8" s="5">
        <v>22</v>
      </c>
      <c r="AG8" s="5">
        <f>SUM(AE8:AF8)</f>
        <v>39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47</v>
      </c>
      <c r="H9" s="47">
        <v>0</v>
      </c>
      <c r="I9" s="47">
        <v>1</v>
      </c>
      <c r="J9" s="47">
        <v>48</v>
      </c>
      <c r="K9" s="47">
        <v>46</v>
      </c>
      <c r="L9" s="47">
        <v>0</v>
      </c>
      <c r="M9" s="47">
        <v>46</v>
      </c>
      <c r="N9" s="47">
        <v>40</v>
      </c>
      <c r="O9" s="47">
        <v>1</v>
      </c>
      <c r="P9" s="47">
        <v>41</v>
      </c>
      <c r="Q9" s="47">
        <v>86</v>
      </c>
      <c r="R9" s="47">
        <v>1</v>
      </c>
      <c r="S9" s="47">
        <v>87</v>
      </c>
      <c r="V9" s="44" t="s">
        <v>34</v>
      </c>
      <c r="W9" s="19">
        <f t="shared" si="0"/>
        <v>65</v>
      </c>
      <c r="X9" s="19">
        <f t="shared" si="1"/>
        <v>66</v>
      </c>
      <c r="Y9" s="19">
        <f t="shared" si="2"/>
        <v>77</v>
      </c>
      <c r="Z9" s="19">
        <f t="shared" si="3"/>
        <v>143</v>
      </c>
      <c r="AA9" s="16"/>
      <c r="AB9" s="57"/>
      <c r="AC9" s="6" t="s">
        <v>40</v>
      </c>
      <c r="AD9" s="6" t="s">
        <v>203</v>
      </c>
      <c r="AE9" s="7">
        <v>1</v>
      </c>
      <c r="AF9" s="7">
        <v>3</v>
      </c>
      <c r="AG9" s="7">
        <f>SUM(AE9:AF9)</f>
        <v>4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120</v>
      </c>
      <c r="H10" s="47">
        <v>0</v>
      </c>
      <c r="I10" s="47">
        <v>1</v>
      </c>
      <c r="J10" s="47">
        <v>121</v>
      </c>
      <c r="K10" s="47">
        <v>122</v>
      </c>
      <c r="L10" s="47">
        <v>0</v>
      </c>
      <c r="M10" s="47">
        <v>122</v>
      </c>
      <c r="N10" s="47">
        <v>131</v>
      </c>
      <c r="O10" s="47">
        <v>1</v>
      </c>
      <c r="P10" s="47">
        <v>132</v>
      </c>
      <c r="Q10" s="47">
        <v>253</v>
      </c>
      <c r="R10" s="47">
        <v>1</v>
      </c>
      <c r="S10" s="47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20</v>
      </c>
      <c r="AE10" s="5">
        <v>28</v>
      </c>
      <c r="AF10" s="5">
        <v>21</v>
      </c>
      <c r="AG10" s="5">
        <f>SUM(AE10:AF10)</f>
        <v>49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99</v>
      </c>
      <c r="H11" s="47">
        <v>1</v>
      </c>
      <c r="I11" s="47">
        <v>0</v>
      </c>
      <c r="J11" s="47">
        <v>100</v>
      </c>
      <c r="K11" s="47">
        <v>86</v>
      </c>
      <c r="L11" s="47">
        <v>0</v>
      </c>
      <c r="M11" s="47">
        <v>86</v>
      </c>
      <c r="N11" s="47">
        <v>91</v>
      </c>
      <c r="O11" s="47">
        <v>1</v>
      </c>
      <c r="P11" s="47">
        <v>92</v>
      </c>
      <c r="Q11" s="47">
        <v>177</v>
      </c>
      <c r="R11" s="47">
        <v>1</v>
      </c>
      <c r="S11" s="47">
        <v>178</v>
      </c>
      <c r="V11" s="44" t="s">
        <v>39</v>
      </c>
      <c r="W11" s="19">
        <f t="shared" si="0"/>
        <v>48</v>
      </c>
      <c r="X11" s="19">
        <f t="shared" si="1"/>
        <v>46</v>
      </c>
      <c r="Y11" s="19">
        <f t="shared" si="2"/>
        <v>41</v>
      </c>
      <c r="Z11" s="19">
        <f t="shared" si="3"/>
        <v>87</v>
      </c>
      <c r="AA11" s="16"/>
      <c r="AB11" s="58"/>
      <c r="AC11" s="9" t="s">
        <v>45</v>
      </c>
      <c r="AD11" s="3">
        <v>7</v>
      </c>
      <c r="AE11" s="3">
        <v>8</v>
      </c>
      <c r="AF11" s="3">
        <v>12</v>
      </c>
      <c r="AG11" s="5">
        <f t="shared" ref="AG11" si="4">SUM(AE11:AF11)</f>
        <v>20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52</v>
      </c>
      <c r="H12" s="47">
        <v>0</v>
      </c>
      <c r="I12" s="47">
        <v>0</v>
      </c>
      <c r="J12" s="47">
        <v>52</v>
      </c>
      <c r="K12" s="47">
        <v>55</v>
      </c>
      <c r="L12" s="47">
        <v>0</v>
      </c>
      <c r="M12" s="47">
        <v>55</v>
      </c>
      <c r="N12" s="47">
        <v>56</v>
      </c>
      <c r="O12" s="47">
        <v>0</v>
      </c>
      <c r="P12" s="47">
        <v>56</v>
      </c>
      <c r="Q12" s="47">
        <v>111</v>
      </c>
      <c r="R12" s="47">
        <v>0</v>
      </c>
      <c r="S12" s="47">
        <v>111</v>
      </c>
      <c r="V12" s="44" t="s">
        <v>42</v>
      </c>
      <c r="W12" s="19">
        <f t="shared" si="0"/>
        <v>121</v>
      </c>
      <c r="X12" s="19">
        <f t="shared" si="1"/>
        <v>122</v>
      </c>
      <c r="Y12" s="19">
        <f t="shared" si="2"/>
        <v>132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106</v>
      </c>
      <c r="H13" s="47">
        <v>1</v>
      </c>
      <c r="I13" s="47">
        <v>1</v>
      </c>
      <c r="J13" s="47">
        <v>108</v>
      </c>
      <c r="K13" s="47">
        <v>111</v>
      </c>
      <c r="L13" s="47">
        <v>2</v>
      </c>
      <c r="M13" s="47">
        <v>113</v>
      </c>
      <c r="N13" s="47">
        <v>118</v>
      </c>
      <c r="O13" s="47">
        <v>2</v>
      </c>
      <c r="P13" s="47">
        <v>120</v>
      </c>
      <c r="Q13" s="47">
        <v>229</v>
      </c>
      <c r="R13" s="47">
        <v>4</v>
      </c>
      <c r="S13" s="47">
        <v>233</v>
      </c>
      <c r="V13" s="44" t="s">
        <v>44</v>
      </c>
      <c r="W13" s="19">
        <f t="shared" si="0"/>
        <v>100</v>
      </c>
      <c r="X13" s="19">
        <f t="shared" si="1"/>
        <v>86</v>
      </c>
      <c r="Y13" s="19">
        <f t="shared" si="2"/>
        <v>92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56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108</v>
      </c>
      <c r="X15" s="19">
        <f t="shared" si="1"/>
        <v>113</v>
      </c>
      <c r="Y15" s="19">
        <f t="shared" si="2"/>
        <v>120</v>
      </c>
      <c r="Z15" s="19">
        <f t="shared" si="3"/>
        <v>233</v>
      </c>
      <c r="AA15" s="28"/>
      <c r="AB15" s="52" t="s">
        <v>60</v>
      </c>
      <c r="AC15" s="53"/>
      <c r="AD15" s="31">
        <f>VLOOKUP($A22,$A$2:$S$67,10,FALSE)+AD16</f>
        <v>806</v>
      </c>
      <c r="AE15" s="31">
        <f>VLOOKUP($A22,$A$2:$S$67,13,FALSE)+AE16</f>
        <v>818</v>
      </c>
      <c r="AF15" s="31">
        <f>VLOOKUP($A22,$A$2:$S$67,16,FALSE)+AF16</f>
        <v>930</v>
      </c>
      <c r="AG15" s="31">
        <f t="shared" ref="AG15:AG23" si="5">AE15+AF15</f>
        <v>1748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32</v>
      </c>
      <c r="O16" s="47">
        <v>0</v>
      </c>
      <c r="P16" s="47">
        <v>32</v>
      </c>
      <c r="Q16" s="47">
        <v>57</v>
      </c>
      <c r="R16" s="47">
        <v>0</v>
      </c>
      <c r="S16" s="47">
        <v>57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674</v>
      </c>
      <c r="AF16" s="35">
        <f>VLOOKUP($A36,$A$2:$S$67,16,FALSE)</f>
        <v>773</v>
      </c>
      <c r="AG16" s="36">
        <f t="shared" si="5"/>
        <v>1447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35</v>
      </c>
      <c r="L17" s="47">
        <v>0</v>
      </c>
      <c r="M17" s="47">
        <v>35</v>
      </c>
      <c r="N17" s="47">
        <v>37</v>
      </c>
      <c r="O17" s="47">
        <v>0</v>
      </c>
      <c r="P17" s="47">
        <v>37</v>
      </c>
      <c r="Q17" s="47">
        <v>72</v>
      </c>
      <c r="R17" s="47">
        <v>0</v>
      </c>
      <c r="S17" s="47">
        <v>72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233</v>
      </c>
      <c r="AE17" s="24">
        <f t="shared" ref="AE17:AE23" si="7">VLOOKUP($A23,$A$2:$S$67,13,FALSE)</f>
        <v>187</v>
      </c>
      <c r="AF17" s="24">
        <f t="shared" ref="AF17:AF23" si="8">VLOOKUP($A23,$A$2:$S$67,16,FALSE)</f>
        <v>264</v>
      </c>
      <c r="AG17" s="19">
        <f t="shared" si="5"/>
        <v>451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286</v>
      </c>
      <c r="H18" s="47">
        <v>2</v>
      </c>
      <c r="I18" s="47">
        <v>0</v>
      </c>
      <c r="J18" s="47">
        <v>288</v>
      </c>
      <c r="K18" s="47">
        <v>273</v>
      </c>
      <c r="L18" s="47">
        <v>3</v>
      </c>
      <c r="M18" s="47">
        <v>276</v>
      </c>
      <c r="N18" s="47">
        <v>297</v>
      </c>
      <c r="O18" s="47">
        <v>1</v>
      </c>
      <c r="P18" s="47">
        <v>298</v>
      </c>
      <c r="Q18" s="47">
        <v>570</v>
      </c>
      <c r="R18" s="47">
        <v>4</v>
      </c>
      <c r="S18" s="47">
        <v>574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6"/>
        <v>448</v>
      </c>
      <c r="AE18" s="24">
        <f t="shared" si="7"/>
        <v>427</v>
      </c>
      <c r="AF18" s="24">
        <f t="shared" si="8"/>
        <v>504</v>
      </c>
      <c r="AG18" s="19">
        <f t="shared" si="5"/>
        <v>931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170</v>
      </c>
      <c r="H19" s="47">
        <v>0</v>
      </c>
      <c r="I19" s="47">
        <v>0</v>
      </c>
      <c r="J19" s="47">
        <v>170</v>
      </c>
      <c r="K19" s="47">
        <v>155</v>
      </c>
      <c r="L19" s="47">
        <v>0</v>
      </c>
      <c r="M19" s="47">
        <v>155</v>
      </c>
      <c r="N19" s="47">
        <v>184</v>
      </c>
      <c r="O19" s="47">
        <v>0</v>
      </c>
      <c r="P19" s="47">
        <v>184</v>
      </c>
      <c r="Q19" s="47">
        <v>339</v>
      </c>
      <c r="R19" s="47">
        <v>0</v>
      </c>
      <c r="S19" s="47">
        <v>339</v>
      </c>
      <c r="V19" s="44" t="s">
        <v>51</v>
      </c>
      <c r="W19" s="19">
        <f t="shared" si="0"/>
        <v>34</v>
      </c>
      <c r="X19" s="19">
        <f t="shared" si="1"/>
        <v>35</v>
      </c>
      <c r="Y19" s="19">
        <f t="shared" si="2"/>
        <v>37</v>
      </c>
      <c r="Z19" s="19">
        <f t="shared" si="3"/>
        <v>72</v>
      </c>
      <c r="AA19" s="28"/>
      <c r="AB19" s="48" t="s">
        <v>68</v>
      </c>
      <c r="AC19" s="51"/>
      <c r="AD19" s="24">
        <f t="shared" si="6"/>
        <v>259</v>
      </c>
      <c r="AE19" s="24">
        <f t="shared" si="7"/>
        <v>124</v>
      </c>
      <c r="AF19" s="24">
        <f t="shared" si="8"/>
        <v>250</v>
      </c>
      <c r="AG19" s="19">
        <f t="shared" si="5"/>
        <v>374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85</v>
      </c>
      <c r="H20" s="47">
        <v>1</v>
      </c>
      <c r="I20" s="47">
        <v>0</v>
      </c>
      <c r="J20" s="47">
        <v>86</v>
      </c>
      <c r="K20" s="47">
        <v>74</v>
      </c>
      <c r="L20" s="47">
        <v>0</v>
      </c>
      <c r="M20" s="47">
        <v>74</v>
      </c>
      <c r="N20" s="47">
        <v>76</v>
      </c>
      <c r="O20" s="47">
        <v>1</v>
      </c>
      <c r="P20" s="47">
        <v>77</v>
      </c>
      <c r="Q20" s="47">
        <v>150</v>
      </c>
      <c r="R20" s="47">
        <v>1</v>
      </c>
      <c r="S20" s="47">
        <v>151</v>
      </c>
      <c r="V20" s="44" t="s">
        <v>56</v>
      </c>
      <c r="W20" s="19">
        <f t="shared" si="0"/>
        <v>288</v>
      </c>
      <c r="X20" s="19">
        <f t="shared" si="1"/>
        <v>276</v>
      </c>
      <c r="Y20" s="19">
        <f t="shared" si="2"/>
        <v>298</v>
      </c>
      <c r="Z20" s="19">
        <f t="shared" si="3"/>
        <v>574</v>
      </c>
      <c r="AA20" s="28"/>
      <c r="AB20" s="48" t="s">
        <v>57</v>
      </c>
      <c r="AC20" s="51"/>
      <c r="AD20" s="24">
        <f t="shared" si="6"/>
        <v>495</v>
      </c>
      <c r="AE20" s="24">
        <f t="shared" si="7"/>
        <v>470</v>
      </c>
      <c r="AF20" s="24">
        <f t="shared" si="8"/>
        <v>544</v>
      </c>
      <c r="AG20" s="19">
        <f t="shared" si="5"/>
        <v>1014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170</v>
      </c>
      <c r="X21" s="19">
        <f t="shared" si="1"/>
        <v>155</v>
      </c>
      <c r="Y21" s="19">
        <f t="shared" si="2"/>
        <v>184</v>
      </c>
      <c r="Z21" s="19">
        <f t="shared" si="3"/>
        <v>339</v>
      </c>
      <c r="AA21" s="28"/>
      <c r="AB21" s="48" t="s">
        <v>59</v>
      </c>
      <c r="AC21" s="51"/>
      <c r="AD21" s="24">
        <f t="shared" si="6"/>
        <v>302</v>
      </c>
      <c r="AE21" s="24">
        <f t="shared" si="7"/>
        <v>259</v>
      </c>
      <c r="AF21" s="24">
        <f t="shared" si="8"/>
        <v>335</v>
      </c>
      <c r="AG21" s="19">
        <f t="shared" si="5"/>
        <v>594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138</v>
      </c>
      <c r="H22" s="47">
        <v>7</v>
      </c>
      <c r="I22" s="47">
        <v>3</v>
      </c>
      <c r="J22" s="47">
        <v>148</v>
      </c>
      <c r="K22" s="47">
        <v>139</v>
      </c>
      <c r="L22" s="47">
        <v>5</v>
      </c>
      <c r="M22" s="47">
        <v>144</v>
      </c>
      <c r="N22" s="47">
        <v>150</v>
      </c>
      <c r="O22" s="47">
        <v>7</v>
      </c>
      <c r="P22" s="47">
        <v>157</v>
      </c>
      <c r="Q22" s="47">
        <v>289</v>
      </c>
      <c r="R22" s="47">
        <v>12</v>
      </c>
      <c r="S22" s="47">
        <v>301</v>
      </c>
      <c r="V22" s="44" t="s">
        <v>134</v>
      </c>
      <c r="W22" s="19">
        <f>AD15+AD17+AD18</f>
        <v>1487</v>
      </c>
      <c r="X22" s="19">
        <f>AE15+AE17+AE18</f>
        <v>1432</v>
      </c>
      <c r="Y22" s="19">
        <f>AF15+AF17+AF18</f>
        <v>1698</v>
      </c>
      <c r="Z22" s="19">
        <f t="shared" si="3"/>
        <v>3130</v>
      </c>
      <c r="AA22" s="28"/>
      <c r="AB22" s="48" t="s">
        <v>62</v>
      </c>
      <c r="AC22" s="51"/>
      <c r="AD22" s="24">
        <f t="shared" si="6"/>
        <v>307</v>
      </c>
      <c r="AE22" s="24">
        <f t="shared" si="7"/>
        <v>292</v>
      </c>
      <c r="AF22" s="24">
        <f t="shared" si="8"/>
        <v>345</v>
      </c>
      <c r="AG22" s="19">
        <f t="shared" si="5"/>
        <v>637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233</v>
      </c>
      <c r="H23" s="47">
        <v>0</v>
      </c>
      <c r="I23" s="47">
        <v>0</v>
      </c>
      <c r="J23" s="47">
        <v>233</v>
      </c>
      <c r="K23" s="47">
        <v>187</v>
      </c>
      <c r="L23" s="47">
        <v>0</v>
      </c>
      <c r="M23" s="47">
        <v>187</v>
      </c>
      <c r="N23" s="47">
        <v>264</v>
      </c>
      <c r="O23" s="47">
        <v>0</v>
      </c>
      <c r="P23" s="47">
        <v>264</v>
      </c>
      <c r="Q23" s="47">
        <v>451</v>
      </c>
      <c r="R23" s="47">
        <v>0</v>
      </c>
      <c r="S23" s="47">
        <v>451</v>
      </c>
      <c r="V23" s="44" t="s">
        <v>180</v>
      </c>
      <c r="W23" s="19">
        <f>AD19+AD20+AD21+AD22+AD23</f>
        <v>1816</v>
      </c>
      <c r="X23" s="19">
        <f>AE19+AE20+AE21+AE22+AE23</f>
        <v>1575</v>
      </c>
      <c r="Y23" s="19">
        <f>AF19+AF20+AF21+AF22+AF23</f>
        <v>1966</v>
      </c>
      <c r="Z23" s="19">
        <f t="shared" si="3"/>
        <v>3541</v>
      </c>
      <c r="AA23" s="28"/>
      <c r="AB23" s="48" t="s">
        <v>65</v>
      </c>
      <c r="AC23" s="51"/>
      <c r="AD23" s="24">
        <f t="shared" si="6"/>
        <v>453</v>
      </c>
      <c r="AE23" s="24">
        <f t="shared" si="7"/>
        <v>430</v>
      </c>
      <c r="AF23" s="24">
        <f t="shared" si="8"/>
        <v>492</v>
      </c>
      <c r="AG23" s="19">
        <f t="shared" si="5"/>
        <v>922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442</v>
      </c>
      <c r="H24" s="47">
        <v>6</v>
      </c>
      <c r="I24" s="47">
        <v>0</v>
      </c>
      <c r="J24" s="47">
        <v>448</v>
      </c>
      <c r="K24" s="47">
        <v>421</v>
      </c>
      <c r="L24" s="47">
        <v>6</v>
      </c>
      <c r="M24" s="47">
        <v>427</v>
      </c>
      <c r="N24" s="47">
        <v>504</v>
      </c>
      <c r="O24" s="47">
        <v>0</v>
      </c>
      <c r="P24" s="47">
        <v>504</v>
      </c>
      <c r="Q24" s="47">
        <v>925</v>
      </c>
      <c r="R24" s="47">
        <v>6</v>
      </c>
      <c r="S24" s="47">
        <v>931</v>
      </c>
      <c r="V24" s="44" t="s">
        <v>66</v>
      </c>
      <c r="W24" s="19">
        <f>AD31+AD32</f>
        <v>1380</v>
      </c>
      <c r="X24" s="19">
        <f>AE31+AE32</f>
        <v>1616</v>
      </c>
      <c r="Y24" s="19">
        <f>AF31+AF32</f>
        <v>1744</v>
      </c>
      <c r="Z24" s="19">
        <f t="shared" si="3"/>
        <v>3360</v>
      </c>
      <c r="AA24" s="16"/>
      <c r="AB24" s="48" t="s">
        <v>128</v>
      </c>
      <c r="AC24" s="51"/>
      <c r="AD24" s="19">
        <f>AD15+SUM(AD17:AD23)</f>
        <v>3303</v>
      </c>
      <c r="AE24" s="19">
        <f>AE15+SUM(AE17:AE23)</f>
        <v>3007</v>
      </c>
      <c r="AF24" s="19">
        <f>AF15+SUM(AF17:AF23)</f>
        <v>3664</v>
      </c>
      <c r="AG24" s="19">
        <f>AG15+SUM(AG17:AG23)</f>
        <v>6671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257</v>
      </c>
      <c r="H25" s="47">
        <v>2</v>
      </c>
      <c r="I25" s="47">
        <v>0</v>
      </c>
      <c r="J25" s="47">
        <v>259</v>
      </c>
      <c r="K25" s="47">
        <v>124</v>
      </c>
      <c r="L25" s="47">
        <v>0</v>
      </c>
      <c r="M25" s="47">
        <v>124</v>
      </c>
      <c r="N25" s="47">
        <v>248</v>
      </c>
      <c r="O25" s="47">
        <v>2</v>
      </c>
      <c r="P25" s="47">
        <v>250</v>
      </c>
      <c r="Q25" s="47">
        <v>372</v>
      </c>
      <c r="R25" s="47">
        <v>2</v>
      </c>
      <c r="S25" s="47">
        <v>374</v>
      </c>
      <c r="V25" s="44" t="s">
        <v>204</v>
      </c>
      <c r="W25" s="19">
        <f>AD33+AD34</f>
        <v>513</v>
      </c>
      <c r="X25" s="19">
        <f>AE33+AE34</f>
        <v>480</v>
      </c>
      <c r="Y25" s="19">
        <f>AF33+AF34</f>
        <v>561</v>
      </c>
      <c r="Z25" s="19">
        <f t="shared" si="3"/>
        <v>1041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491</v>
      </c>
      <c r="H26" s="47">
        <v>2</v>
      </c>
      <c r="I26" s="47">
        <v>2</v>
      </c>
      <c r="J26" s="47">
        <v>495</v>
      </c>
      <c r="K26" s="47">
        <v>468</v>
      </c>
      <c r="L26" s="47">
        <v>2</v>
      </c>
      <c r="M26" s="47">
        <v>470</v>
      </c>
      <c r="N26" s="47">
        <v>542</v>
      </c>
      <c r="O26" s="47">
        <v>2</v>
      </c>
      <c r="P26" s="47">
        <v>544</v>
      </c>
      <c r="Q26" s="47">
        <v>1010</v>
      </c>
      <c r="R26" s="47">
        <v>4</v>
      </c>
      <c r="S26" s="47">
        <v>1014</v>
      </c>
      <c r="V26" s="44" t="s">
        <v>156</v>
      </c>
      <c r="W26" s="19">
        <f>AD35+AD36+AD37</f>
        <v>2249</v>
      </c>
      <c r="X26" s="19">
        <f>AE35+AE36+AE37</f>
        <v>2972</v>
      </c>
      <c r="Y26" s="19">
        <f>AF35+AF36+AF37</f>
        <v>3108</v>
      </c>
      <c r="Z26" s="19">
        <f t="shared" si="3"/>
        <v>6080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300</v>
      </c>
      <c r="H27" s="47">
        <v>0</v>
      </c>
      <c r="I27" s="47">
        <v>2</v>
      </c>
      <c r="J27" s="47">
        <v>302</v>
      </c>
      <c r="K27" s="47">
        <v>258</v>
      </c>
      <c r="L27" s="47">
        <v>1</v>
      </c>
      <c r="M27" s="47">
        <v>259</v>
      </c>
      <c r="N27" s="47">
        <v>334</v>
      </c>
      <c r="O27" s="47">
        <v>1</v>
      </c>
      <c r="P27" s="47">
        <v>335</v>
      </c>
      <c r="Q27" s="47">
        <v>592</v>
      </c>
      <c r="R27" s="47">
        <v>2</v>
      </c>
      <c r="S27" s="47">
        <v>594</v>
      </c>
      <c r="V27" s="44" t="s">
        <v>205</v>
      </c>
      <c r="W27" s="19">
        <f>VLOOKUP($A20,$A$2:$S$67,10,FALSE)</f>
        <v>86</v>
      </c>
      <c r="X27" s="19">
        <f>VLOOKUP($A20,$A$2:$S$67,13,FALSE)</f>
        <v>74</v>
      </c>
      <c r="Y27" s="19">
        <f>VLOOKUP($A20,$A$2:$S$67,16,FALSE)</f>
        <v>77</v>
      </c>
      <c r="Z27" s="19">
        <f t="shared" si="3"/>
        <v>151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305</v>
      </c>
      <c r="H28" s="47">
        <v>1</v>
      </c>
      <c r="I28" s="47">
        <v>1</v>
      </c>
      <c r="J28" s="47">
        <v>307</v>
      </c>
      <c r="K28" s="47">
        <v>291</v>
      </c>
      <c r="L28" s="47">
        <v>1</v>
      </c>
      <c r="M28" s="47">
        <v>292</v>
      </c>
      <c r="N28" s="47">
        <v>343</v>
      </c>
      <c r="O28" s="47">
        <v>2</v>
      </c>
      <c r="P28" s="47">
        <v>345</v>
      </c>
      <c r="Q28" s="47">
        <v>634</v>
      </c>
      <c r="R28" s="47">
        <v>3</v>
      </c>
      <c r="S28" s="47">
        <v>637</v>
      </c>
      <c r="V28" s="44" t="s">
        <v>73</v>
      </c>
      <c r="W28" s="19">
        <f>AD50</f>
        <v>1777</v>
      </c>
      <c r="X28" s="19">
        <f>AE50</f>
        <v>2489</v>
      </c>
      <c r="Y28" s="19">
        <f>AF50</f>
        <v>2621</v>
      </c>
      <c r="Z28" s="19">
        <f t="shared" si="3"/>
        <v>5110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450</v>
      </c>
      <c r="H29" s="47">
        <v>1</v>
      </c>
      <c r="I29" s="47">
        <v>2</v>
      </c>
      <c r="J29" s="47">
        <v>453</v>
      </c>
      <c r="K29" s="47">
        <v>428</v>
      </c>
      <c r="L29" s="47">
        <v>2</v>
      </c>
      <c r="M29" s="47">
        <v>430</v>
      </c>
      <c r="N29" s="47">
        <v>491</v>
      </c>
      <c r="O29" s="47">
        <v>1</v>
      </c>
      <c r="P29" s="47">
        <v>492</v>
      </c>
      <c r="Q29" s="47">
        <v>919</v>
      </c>
      <c r="R29" s="47">
        <v>3</v>
      </c>
      <c r="S29" s="47">
        <v>922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35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702</v>
      </c>
      <c r="H30" s="47">
        <v>0</v>
      </c>
      <c r="I30" s="47">
        <v>3</v>
      </c>
      <c r="J30" s="47">
        <v>705</v>
      </c>
      <c r="K30" s="47">
        <v>819</v>
      </c>
      <c r="L30" s="47">
        <v>0</v>
      </c>
      <c r="M30" s="47">
        <v>819</v>
      </c>
      <c r="N30" s="47">
        <v>890</v>
      </c>
      <c r="O30" s="47">
        <v>3</v>
      </c>
      <c r="P30" s="47">
        <v>893</v>
      </c>
      <c r="Q30" s="47">
        <v>1709</v>
      </c>
      <c r="R30" s="47">
        <v>3</v>
      </c>
      <c r="S30" s="47">
        <v>1712</v>
      </c>
      <c r="V30" s="44" t="s">
        <v>77</v>
      </c>
      <c r="W30" s="19">
        <f t="shared" si="9"/>
        <v>82</v>
      </c>
      <c r="X30" s="19">
        <f t="shared" si="10"/>
        <v>87</v>
      </c>
      <c r="Y30" s="19">
        <f t="shared" si="11"/>
        <v>85</v>
      </c>
      <c r="Z30" s="19">
        <f t="shared" si="3"/>
        <v>172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665</v>
      </c>
      <c r="H31" s="47">
        <v>6</v>
      </c>
      <c r="I31" s="47">
        <v>4</v>
      </c>
      <c r="J31" s="47">
        <v>675</v>
      </c>
      <c r="K31" s="47">
        <v>790</v>
      </c>
      <c r="L31" s="47">
        <v>7</v>
      </c>
      <c r="M31" s="47">
        <v>797</v>
      </c>
      <c r="N31" s="47">
        <v>846</v>
      </c>
      <c r="O31" s="47">
        <v>5</v>
      </c>
      <c r="P31" s="47">
        <v>851</v>
      </c>
      <c r="Q31" s="47">
        <v>1636</v>
      </c>
      <c r="R31" s="47">
        <v>12</v>
      </c>
      <c r="S31" s="47">
        <v>1648</v>
      </c>
      <c r="V31" s="44" t="s">
        <v>79</v>
      </c>
      <c r="W31" s="19">
        <f t="shared" si="9"/>
        <v>67</v>
      </c>
      <c r="X31" s="19">
        <f t="shared" si="10"/>
        <v>65</v>
      </c>
      <c r="Y31" s="19">
        <f t="shared" si="11"/>
        <v>65</v>
      </c>
      <c r="Z31" s="19">
        <f t="shared" si="3"/>
        <v>130</v>
      </c>
      <c r="AA31" s="28"/>
      <c r="AB31" s="48" t="s">
        <v>80</v>
      </c>
      <c r="AC31" s="49"/>
      <c r="AD31" s="24">
        <f>VLOOKUP($A30,$A$2:$S$67,10,FALSE)</f>
        <v>705</v>
      </c>
      <c r="AE31" s="24">
        <f>VLOOKUP($A30,$A$2:$S$67,13,FALSE)</f>
        <v>819</v>
      </c>
      <c r="AF31" s="24">
        <f>VLOOKUP($A30,$A$2:$S$67,16,FALSE)</f>
        <v>893</v>
      </c>
      <c r="AG31" s="19">
        <f t="shared" ref="AG31:AG37" si="12">AE31+AF31</f>
        <v>1712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688</v>
      </c>
      <c r="H32" s="47">
        <v>3</v>
      </c>
      <c r="I32" s="47">
        <v>4</v>
      </c>
      <c r="J32" s="47">
        <v>695</v>
      </c>
      <c r="K32" s="47">
        <v>862</v>
      </c>
      <c r="L32" s="47">
        <v>4</v>
      </c>
      <c r="M32" s="47">
        <v>866</v>
      </c>
      <c r="N32" s="47">
        <v>941</v>
      </c>
      <c r="O32" s="47">
        <v>6</v>
      </c>
      <c r="P32" s="47">
        <v>947</v>
      </c>
      <c r="Q32" s="47">
        <v>1803</v>
      </c>
      <c r="R32" s="47">
        <v>10</v>
      </c>
      <c r="S32" s="47">
        <v>1813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675</v>
      </c>
      <c r="AE32" s="24">
        <f>VLOOKUP($A31,$A$2:$S$67,13,FALSE)</f>
        <v>797</v>
      </c>
      <c r="AF32" s="24">
        <f>VLOOKUP($A31,$A$2:$S$67,16,FALSE)</f>
        <v>851</v>
      </c>
      <c r="AG32" s="19">
        <f t="shared" si="12"/>
        <v>1648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960</v>
      </c>
      <c r="H33" s="47">
        <v>1</v>
      </c>
      <c r="I33" s="47">
        <v>6</v>
      </c>
      <c r="J33" s="47">
        <v>967</v>
      </c>
      <c r="K33" s="47">
        <v>1387</v>
      </c>
      <c r="L33" s="47">
        <v>5</v>
      </c>
      <c r="M33" s="47">
        <v>1392</v>
      </c>
      <c r="N33" s="47">
        <v>1433</v>
      </c>
      <c r="O33" s="47">
        <v>4</v>
      </c>
      <c r="P33" s="47">
        <v>1437</v>
      </c>
      <c r="Q33" s="47">
        <v>2820</v>
      </c>
      <c r="R33" s="47">
        <v>9</v>
      </c>
      <c r="S33" s="47">
        <v>2829</v>
      </c>
      <c r="V33" s="44" t="s">
        <v>85</v>
      </c>
      <c r="W33" s="19">
        <f t="shared" si="9"/>
        <v>11</v>
      </c>
      <c r="X33" s="19">
        <f t="shared" si="10"/>
        <v>12</v>
      </c>
      <c r="Y33" s="19">
        <f t="shared" si="11"/>
        <v>14</v>
      </c>
      <c r="Z33" s="19">
        <f t="shared" si="3"/>
        <v>26</v>
      </c>
      <c r="AA33" s="28"/>
      <c r="AB33" s="48" t="s">
        <v>86</v>
      </c>
      <c r="AC33" s="49"/>
      <c r="AD33" s="24">
        <f>VLOOKUP($A42,$A$2:$S$67,10,FALSE)</f>
        <v>264</v>
      </c>
      <c r="AE33" s="24">
        <f>VLOOKUP($A42,$A$2:$S$67,13,FALSE)</f>
        <v>230</v>
      </c>
      <c r="AF33" s="24">
        <f>VLOOKUP($A42,$A$2:$S$67,16,FALSE)</f>
        <v>296</v>
      </c>
      <c r="AG33" s="19">
        <f t="shared" si="12"/>
        <v>526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581</v>
      </c>
      <c r="H34" s="47">
        <v>2</v>
      </c>
      <c r="I34" s="47">
        <v>4</v>
      </c>
      <c r="J34" s="47">
        <v>587</v>
      </c>
      <c r="K34" s="47">
        <v>710</v>
      </c>
      <c r="L34" s="47">
        <v>4</v>
      </c>
      <c r="M34" s="47">
        <v>714</v>
      </c>
      <c r="N34" s="47">
        <v>722</v>
      </c>
      <c r="O34" s="47">
        <v>2</v>
      </c>
      <c r="P34" s="47">
        <v>724</v>
      </c>
      <c r="Q34" s="47">
        <v>1432</v>
      </c>
      <c r="R34" s="47">
        <v>6</v>
      </c>
      <c r="S34" s="47">
        <v>1438</v>
      </c>
      <c r="V34" s="44" t="s">
        <v>88</v>
      </c>
      <c r="W34" s="19">
        <f t="shared" si="9"/>
        <v>40</v>
      </c>
      <c r="X34" s="19">
        <f t="shared" si="10"/>
        <v>45</v>
      </c>
      <c r="Y34" s="19">
        <f t="shared" si="11"/>
        <v>44</v>
      </c>
      <c r="Z34" s="19">
        <f t="shared" si="3"/>
        <v>89</v>
      </c>
      <c r="AA34" s="28"/>
      <c r="AB34" s="48" t="s">
        <v>206</v>
      </c>
      <c r="AC34" s="49"/>
      <c r="AD34" s="24">
        <f>VLOOKUP($A43,$A$2:$S$67,10,FALSE)</f>
        <v>249</v>
      </c>
      <c r="AE34" s="24">
        <f>VLOOKUP($A43,$A$2:$S$67,13,FALSE)</f>
        <v>250</v>
      </c>
      <c r="AF34" s="24">
        <f>VLOOKUP($A43,$A$2:$S$67,16,FALSE)</f>
        <v>265</v>
      </c>
      <c r="AG34" s="19">
        <f t="shared" si="12"/>
        <v>515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14</v>
      </c>
      <c r="Z35" s="19">
        <f t="shared" si="3"/>
        <v>37</v>
      </c>
      <c r="AA35" s="28"/>
      <c r="AB35" s="48" t="s">
        <v>207</v>
      </c>
      <c r="AC35" s="49"/>
      <c r="AD35" s="24">
        <f>VLOOKUP($A32,$A$2:$S$67,10,FALSE)</f>
        <v>695</v>
      </c>
      <c r="AE35" s="24">
        <f>VLOOKUP($A32,$A$2:$S$67,13,FALSE)</f>
        <v>866</v>
      </c>
      <c r="AF35" s="24">
        <f>VLOOKUP($A32,$A$2:$S$67,16,FALSE)</f>
        <v>947</v>
      </c>
      <c r="AG35" s="19">
        <f t="shared" si="12"/>
        <v>1813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652</v>
      </c>
      <c r="H36" s="47">
        <v>3</v>
      </c>
      <c r="I36" s="47">
        <v>3</v>
      </c>
      <c r="J36" s="47">
        <v>658</v>
      </c>
      <c r="K36" s="47">
        <v>670</v>
      </c>
      <c r="L36" s="47">
        <v>4</v>
      </c>
      <c r="M36" s="47">
        <v>674</v>
      </c>
      <c r="N36" s="47">
        <v>770</v>
      </c>
      <c r="O36" s="47">
        <v>3</v>
      </c>
      <c r="P36" s="47">
        <v>773</v>
      </c>
      <c r="Q36" s="47">
        <v>1440</v>
      </c>
      <c r="R36" s="47">
        <v>7</v>
      </c>
      <c r="S36" s="47">
        <v>1447</v>
      </c>
      <c r="V36" s="44" t="s">
        <v>94</v>
      </c>
      <c r="W36" s="19">
        <f t="shared" si="9"/>
        <v>114</v>
      </c>
      <c r="X36" s="19">
        <f t="shared" si="10"/>
        <v>107</v>
      </c>
      <c r="Y36" s="19">
        <f t="shared" si="11"/>
        <v>128</v>
      </c>
      <c r="Z36" s="19">
        <f t="shared" si="3"/>
        <v>235</v>
      </c>
      <c r="AA36" s="28"/>
      <c r="AB36" s="48" t="s">
        <v>84</v>
      </c>
      <c r="AC36" s="49"/>
      <c r="AD36" s="24">
        <f>VLOOKUP($A33,$A$2:$S$67,10,FALSE)</f>
        <v>967</v>
      </c>
      <c r="AE36" s="24">
        <f>VLOOKUP($A33,$A$2:$S$67,13,FALSE)</f>
        <v>1392</v>
      </c>
      <c r="AF36" s="24">
        <f>VLOOKUP($A33,$A$2:$S$67,16,FALSE)</f>
        <v>1437</v>
      </c>
      <c r="AG36" s="19">
        <f t="shared" si="12"/>
        <v>2829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458</v>
      </c>
      <c r="H37" s="47">
        <v>1</v>
      </c>
      <c r="I37" s="47">
        <v>1</v>
      </c>
      <c r="J37" s="47">
        <v>460</v>
      </c>
      <c r="K37" s="47">
        <v>509</v>
      </c>
      <c r="L37" s="47">
        <v>4</v>
      </c>
      <c r="M37" s="47">
        <v>513</v>
      </c>
      <c r="N37" s="47">
        <v>566</v>
      </c>
      <c r="O37" s="47">
        <v>4</v>
      </c>
      <c r="P37" s="47">
        <v>570</v>
      </c>
      <c r="Q37" s="47">
        <v>1075</v>
      </c>
      <c r="R37" s="47">
        <v>8</v>
      </c>
      <c r="S37" s="47">
        <v>1083</v>
      </c>
      <c r="V37" s="44" t="s">
        <v>96</v>
      </c>
      <c r="W37" s="19">
        <f t="shared" si="9"/>
        <v>160</v>
      </c>
      <c r="X37" s="19">
        <f t="shared" si="10"/>
        <v>135</v>
      </c>
      <c r="Y37" s="19">
        <f t="shared" si="11"/>
        <v>159</v>
      </c>
      <c r="Z37" s="19">
        <f t="shared" si="3"/>
        <v>294</v>
      </c>
      <c r="AA37" s="28"/>
      <c r="AB37" s="48" t="s">
        <v>87</v>
      </c>
      <c r="AC37" s="49"/>
      <c r="AD37" s="24">
        <f>VLOOKUP($A34,$A$2:$S$67,10,FALSE)</f>
        <v>587</v>
      </c>
      <c r="AE37" s="24">
        <f>VLOOKUP($A34,$A$2:$S$67,13,FALSE)</f>
        <v>714</v>
      </c>
      <c r="AF37" s="24">
        <f>VLOOKUP($A34,$A$2:$S$67,16,FALSE)</f>
        <v>724</v>
      </c>
      <c r="AG37" s="19">
        <f t="shared" si="12"/>
        <v>1438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415</v>
      </c>
      <c r="H38" s="47">
        <v>3</v>
      </c>
      <c r="I38" s="47">
        <v>3</v>
      </c>
      <c r="J38" s="47">
        <v>421</v>
      </c>
      <c r="K38" s="47">
        <v>565</v>
      </c>
      <c r="L38" s="47">
        <v>3</v>
      </c>
      <c r="M38" s="47">
        <v>568</v>
      </c>
      <c r="N38" s="47">
        <v>605</v>
      </c>
      <c r="O38" s="47">
        <v>5</v>
      </c>
      <c r="P38" s="47">
        <v>610</v>
      </c>
      <c r="Q38" s="47">
        <v>1170</v>
      </c>
      <c r="R38" s="47">
        <v>8</v>
      </c>
      <c r="S38" s="47">
        <v>1178</v>
      </c>
      <c r="V38" s="44" t="s">
        <v>98</v>
      </c>
      <c r="W38" s="19">
        <f t="shared" si="9"/>
        <v>37</v>
      </c>
      <c r="X38" s="19">
        <f t="shared" si="10"/>
        <v>35</v>
      </c>
      <c r="Y38" s="19">
        <f t="shared" si="11"/>
        <v>34</v>
      </c>
      <c r="Z38" s="19">
        <f t="shared" si="3"/>
        <v>69</v>
      </c>
      <c r="AA38" s="16"/>
      <c r="AB38" s="48" t="s">
        <v>177</v>
      </c>
      <c r="AC38" s="49"/>
      <c r="AD38" s="19">
        <f>SUM(AD31:AD37)</f>
        <v>4142</v>
      </c>
      <c r="AE38" s="19">
        <f>SUM(AE31:AE37)</f>
        <v>5068</v>
      </c>
      <c r="AF38" s="19">
        <f>SUM(AF31:AF37)</f>
        <v>5413</v>
      </c>
      <c r="AG38" s="19">
        <f>SUM(AG31:AG37)</f>
        <v>10481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194</v>
      </c>
      <c r="H39" s="47">
        <v>1</v>
      </c>
      <c r="I39" s="47">
        <v>6</v>
      </c>
      <c r="J39" s="47">
        <v>201</v>
      </c>
      <c r="K39" s="47">
        <v>316</v>
      </c>
      <c r="L39" s="47">
        <v>2</v>
      </c>
      <c r="M39" s="47">
        <v>318</v>
      </c>
      <c r="N39" s="47">
        <v>309</v>
      </c>
      <c r="O39" s="47">
        <v>6</v>
      </c>
      <c r="P39" s="47">
        <v>315</v>
      </c>
      <c r="Q39" s="47">
        <v>625</v>
      </c>
      <c r="R39" s="47">
        <v>8</v>
      </c>
      <c r="S39" s="47">
        <v>633</v>
      </c>
      <c r="V39" s="44" t="s">
        <v>100</v>
      </c>
      <c r="W39" s="19">
        <f t="shared" si="9"/>
        <v>39</v>
      </c>
      <c r="X39" s="19">
        <f t="shared" si="10"/>
        <v>32</v>
      </c>
      <c r="Y39" s="19">
        <f t="shared" si="11"/>
        <v>37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361</v>
      </c>
      <c r="H40" s="47">
        <v>3</v>
      </c>
      <c r="I40" s="47">
        <v>4</v>
      </c>
      <c r="J40" s="47">
        <v>368</v>
      </c>
      <c r="K40" s="47">
        <v>581</v>
      </c>
      <c r="L40" s="47">
        <v>3</v>
      </c>
      <c r="M40" s="47">
        <v>584</v>
      </c>
      <c r="N40" s="47">
        <v>592</v>
      </c>
      <c r="O40" s="47">
        <v>5</v>
      </c>
      <c r="P40" s="47">
        <v>597</v>
      </c>
      <c r="Q40" s="47">
        <v>1173</v>
      </c>
      <c r="R40" s="47">
        <v>8</v>
      </c>
      <c r="S40" s="47">
        <v>1181</v>
      </c>
      <c r="V40" s="44" t="s">
        <v>102</v>
      </c>
      <c r="W40" s="19">
        <f t="shared" si="9"/>
        <v>110</v>
      </c>
      <c r="X40" s="19">
        <f t="shared" si="10"/>
        <v>105</v>
      </c>
      <c r="Y40" s="19">
        <f t="shared" si="11"/>
        <v>113</v>
      </c>
      <c r="Z40" s="19">
        <f t="shared" si="3"/>
        <v>218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319</v>
      </c>
      <c r="H41" s="47">
        <v>2</v>
      </c>
      <c r="I41" s="47">
        <v>6</v>
      </c>
      <c r="J41" s="47">
        <v>327</v>
      </c>
      <c r="K41" s="47">
        <v>503</v>
      </c>
      <c r="L41" s="47">
        <v>3</v>
      </c>
      <c r="M41" s="47">
        <v>506</v>
      </c>
      <c r="N41" s="47">
        <v>524</v>
      </c>
      <c r="O41" s="47">
        <v>5</v>
      </c>
      <c r="P41" s="47">
        <v>529</v>
      </c>
      <c r="Q41" s="47">
        <v>1027</v>
      </c>
      <c r="R41" s="47">
        <v>8</v>
      </c>
      <c r="S41" s="47">
        <v>1035</v>
      </c>
      <c r="V41" s="44" t="s">
        <v>104</v>
      </c>
      <c r="W41" s="19">
        <f t="shared" si="9"/>
        <v>50</v>
      </c>
      <c r="X41" s="19">
        <f t="shared" si="10"/>
        <v>48</v>
      </c>
      <c r="Y41" s="19">
        <f t="shared" si="11"/>
        <v>47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256</v>
      </c>
      <c r="H42" s="47">
        <v>4</v>
      </c>
      <c r="I42" s="47">
        <v>4</v>
      </c>
      <c r="J42" s="47">
        <v>264</v>
      </c>
      <c r="K42" s="47">
        <v>227</v>
      </c>
      <c r="L42" s="47">
        <v>3</v>
      </c>
      <c r="M42" s="47">
        <v>230</v>
      </c>
      <c r="N42" s="47">
        <v>290</v>
      </c>
      <c r="O42" s="47">
        <v>6</v>
      </c>
      <c r="P42" s="47">
        <v>296</v>
      </c>
      <c r="Q42" s="47">
        <v>517</v>
      </c>
      <c r="R42" s="47">
        <v>9</v>
      </c>
      <c r="S42" s="47">
        <v>526</v>
      </c>
      <c r="V42" s="44" t="s">
        <v>106</v>
      </c>
      <c r="W42" s="19">
        <f t="shared" si="9"/>
        <v>159</v>
      </c>
      <c r="X42" s="19">
        <f t="shared" si="10"/>
        <v>122</v>
      </c>
      <c r="Y42" s="19">
        <f t="shared" si="11"/>
        <v>146</v>
      </c>
      <c r="Z42" s="19">
        <f t="shared" si="3"/>
        <v>268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249</v>
      </c>
      <c r="H43" s="47">
        <v>0</v>
      </c>
      <c r="I43" s="47">
        <v>0</v>
      </c>
      <c r="J43" s="47">
        <v>249</v>
      </c>
      <c r="K43" s="47">
        <v>250</v>
      </c>
      <c r="L43" s="47">
        <v>0</v>
      </c>
      <c r="M43" s="47">
        <v>250</v>
      </c>
      <c r="N43" s="47">
        <v>265</v>
      </c>
      <c r="O43" s="47">
        <v>0</v>
      </c>
      <c r="P43" s="47">
        <v>265</v>
      </c>
      <c r="Q43" s="47">
        <v>515</v>
      </c>
      <c r="R43" s="47">
        <v>0</v>
      </c>
      <c r="S43" s="47">
        <v>515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34</v>
      </c>
      <c r="L44" s="47">
        <v>0</v>
      </c>
      <c r="M44" s="47">
        <v>34</v>
      </c>
      <c r="N44" s="47">
        <v>35</v>
      </c>
      <c r="O44" s="47">
        <v>0</v>
      </c>
      <c r="P44" s="47">
        <v>35</v>
      </c>
      <c r="Q44" s="47">
        <v>69</v>
      </c>
      <c r="R44" s="47">
        <v>0</v>
      </c>
      <c r="S44" s="47">
        <v>69</v>
      </c>
      <c r="V44" s="44" t="s">
        <v>110</v>
      </c>
      <c r="W44" s="19">
        <f t="shared" si="9"/>
        <v>97</v>
      </c>
      <c r="X44" s="19">
        <f t="shared" si="10"/>
        <v>79</v>
      </c>
      <c r="Y44" s="19">
        <f t="shared" si="11"/>
        <v>88</v>
      </c>
      <c r="Z44" s="19">
        <f t="shared" si="3"/>
        <v>167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82</v>
      </c>
      <c r="H45" s="47">
        <v>0</v>
      </c>
      <c r="I45" s="47">
        <v>0</v>
      </c>
      <c r="J45" s="47">
        <v>82</v>
      </c>
      <c r="K45" s="47">
        <v>87</v>
      </c>
      <c r="L45" s="47">
        <v>0</v>
      </c>
      <c r="M45" s="47">
        <v>87</v>
      </c>
      <c r="N45" s="47">
        <v>85</v>
      </c>
      <c r="O45" s="47">
        <v>0</v>
      </c>
      <c r="P45" s="47">
        <v>85</v>
      </c>
      <c r="Q45" s="47">
        <v>172</v>
      </c>
      <c r="R45" s="47">
        <v>0</v>
      </c>
      <c r="S45" s="47">
        <v>172</v>
      </c>
      <c r="V45" s="44" t="s">
        <v>111</v>
      </c>
      <c r="W45" s="19">
        <f t="shared" si="9"/>
        <v>15</v>
      </c>
      <c r="X45" s="19">
        <f t="shared" si="10"/>
        <v>13</v>
      </c>
      <c r="Y45" s="19">
        <f t="shared" si="11"/>
        <v>8</v>
      </c>
      <c r="Z45" s="19">
        <f t="shared" si="3"/>
        <v>21</v>
      </c>
      <c r="AA45" s="16"/>
      <c r="AB45" s="48" t="s">
        <v>208</v>
      </c>
      <c r="AC45" s="49"/>
      <c r="AD45" s="24">
        <f>VLOOKUP($A37,$A$2:$S$67,10,FALSE)</f>
        <v>460</v>
      </c>
      <c r="AE45" s="24">
        <f>VLOOKUP($A37,$A$2:$S$67,13,FALSE)</f>
        <v>513</v>
      </c>
      <c r="AF45" s="24">
        <f>VLOOKUP($A37,$A$2:$S$67,16,FALSE)</f>
        <v>570</v>
      </c>
      <c r="AG45" s="19">
        <f>AE45+AF45</f>
        <v>1083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67</v>
      </c>
      <c r="H46" s="47">
        <v>0</v>
      </c>
      <c r="I46" s="47">
        <v>0</v>
      </c>
      <c r="J46" s="47">
        <v>67</v>
      </c>
      <c r="K46" s="47">
        <v>65</v>
      </c>
      <c r="L46" s="47">
        <v>0</v>
      </c>
      <c r="M46" s="47">
        <v>65</v>
      </c>
      <c r="N46" s="47">
        <v>65</v>
      </c>
      <c r="O46" s="47">
        <v>0</v>
      </c>
      <c r="P46" s="47">
        <v>65</v>
      </c>
      <c r="Q46" s="47">
        <v>130</v>
      </c>
      <c r="R46" s="47">
        <v>0</v>
      </c>
      <c r="S46" s="47">
        <v>130</v>
      </c>
      <c r="V46" s="44" t="s">
        <v>113</v>
      </c>
      <c r="W46" s="19">
        <f t="shared" si="9"/>
        <v>111</v>
      </c>
      <c r="X46" s="19">
        <f t="shared" si="10"/>
        <v>122</v>
      </c>
      <c r="Y46" s="19">
        <f t="shared" si="11"/>
        <v>139</v>
      </c>
      <c r="Z46" s="19">
        <f t="shared" si="3"/>
        <v>261</v>
      </c>
      <c r="AA46" s="28"/>
      <c r="AB46" s="48" t="s">
        <v>173</v>
      </c>
      <c r="AC46" s="49"/>
      <c r="AD46" s="24">
        <f>VLOOKUP($A38,$A$2:$S$67,10,FALSE)</f>
        <v>421</v>
      </c>
      <c r="AE46" s="24">
        <f>VLOOKUP($A38,$A$2:$S$67,13,FALSE)</f>
        <v>568</v>
      </c>
      <c r="AF46" s="24">
        <f>VLOOKUP($A38,$A$2:$S$67,16,FALSE)</f>
        <v>610</v>
      </c>
      <c r="AG46" s="19">
        <f>AE46+AF46</f>
        <v>1178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174</v>
      </c>
      <c r="W47" s="19">
        <f t="shared" si="9"/>
        <v>61</v>
      </c>
      <c r="X47" s="19">
        <f t="shared" si="10"/>
        <v>59</v>
      </c>
      <c r="Y47" s="19">
        <f t="shared" si="11"/>
        <v>66</v>
      </c>
      <c r="Z47" s="19">
        <f t="shared" si="3"/>
        <v>125</v>
      </c>
      <c r="AA47" s="28"/>
      <c r="AB47" s="48" t="s">
        <v>209</v>
      </c>
      <c r="AC47" s="49"/>
      <c r="AD47" s="24">
        <f>VLOOKUP($A39,$A$2:$S$67,10,FALSE)</f>
        <v>201</v>
      </c>
      <c r="AE47" s="24">
        <f>VLOOKUP($A39,$A$2:$S$67,13,FALSE)</f>
        <v>318</v>
      </c>
      <c r="AF47" s="24">
        <f>VLOOKUP($A39,$A$2:$S$67,16,FALSE)</f>
        <v>315</v>
      </c>
      <c r="AG47" s="19">
        <f>AE47+AF47</f>
        <v>633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11</v>
      </c>
      <c r="H48" s="47">
        <v>0</v>
      </c>
      <c r="I48" s="47">
        <v>0</v>
      </c>
      <c r="J48" s="47">
        <v>11</v>
      </c>
      <c r="K48" s="47">
        <v>12</v>
      </c>
      <c r="L48" s="47">
        <v>0</v>
      </c>
      <c r="M48" s="47">
        <v>12</v>
      </c>
      <c r="N48" s="47">
        <v>14</v>
      </c>
      <c r="O48" s="47">
        <v>0</v>
      </c>
      <c r="P48" s="47">
        <v>14</v>
      </c>
      <c r="Q48" s="47">
        <v>26</v>
      </c>
      <c r="R48" s="47">
        <v>0</v>
      </c>
      <c r="S48" s="47">
        <v>26</v>
      </c>
      <c r="V48" s="44" t="s">
        <v>117</v>
      </c>
      <c r="W48" s="19">
        <f t="shared" si="9"/>
        <v>370</v>
      </c>
      <c r="X48" s="19">
        <f t="shared" si="10"/>
        <v>376</v>
      </c>
      <c r="Y48" s="19">
        <f t="shared" si="11"/>
        <v>363</v>
      </c>
      <c r="Z48" s="19">
        <f t="shared" si="3"/>
        <v>739</v>
      </c>
      <c r="AA48" s="28"/>
      <c r="AB48" s="48" t="s">
        <v>118</v>
      </c>
      <c r="AC48" s="49"/>
      <c r="AD48" s="24">
        <f>VLOOKUP($A40,$A$2:$S$67,10,FALSE)</f>
        <v>368</v>
      </c>
      <c r="AE48" s="24">
        <f>VLOOKUP($A40,$A$2:$S$67,13,FALSE)</f>
        <v>584</v>
      </c>
      <c r="AF48" s="24">
        <f>VLOOKUP($A40,$A$2:$S$67,16,FALSE)</f>
        <v>597</v>
      </c>
      <c r="AG48" s="19">
        <f>AE48+AF48</f>
        <v>1181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40</v>
      </c>
      <c r="H49" s="47">
        <v>0</v>
      </c>
      <c r="I49" s="47">
        <v>0</v>
      </c>
      <c r="J49" s="47">
        <v>40</v>
      </c>
      <c r="K49" s="47">
        <v>45</v>
      </c>
      <c r="L49" s="47">
        <v>0</v>
      </c>
      <c r="M49" s="47">
        <v>45</v>
      </c>
      <c r="N49" s="47">
        <v>44</v>
      </c>
      <c r="O49" s="47">
        <v>0</v>
      </c>
      <c r="P49" s="47">
        <v>44</v>
      </c>
      <c r="Q49" s="47">
        <v>89</v>
      </c>
      <c r="R49" s="47">
        <v>0</v>
      </c>
      <c r="S49" s="47">
        <v>89</v>
      </c>
      <c r="V49" s="44" t="s">
        <v>119</v>
      </c>
      <c r="W49" s="19">
        <f t="shared" si="9"/>
        <v>21</v>
      </c>
      <c r="X49" s="19">
        <f t="shared" si="10"/>
        <v>15</v>
      </c>
      <c r="Y49" s="19">
        <f t="shared" si="11"/>
        <v>18</v>
      </c>
      <c r="Z49" s="19">
        <f t="shared" si="3"/>
        <v>33</v>
      </c>
      <c r="AA49" s="16"/>
      <c r="AB49" s="48" t="s">
        <v>103</v>
      </c>
      <c r="AC49" s="49"/>
      <c r="AD49" s="24">
        <f>VLOOKUP($A41,$A$2:$S$67,10,FALSE)</f>
        <v>327</v>
      </c>
      <c r="AE49" s="24">
        <f>VLOOKUP($A41,$A$2:$S$67,13,FALSE)</f>
        <v>506</v>
      </c>
      <c r="AF49" s="24">
        <f>VLOOKUP($A41,$A$2:$S$67,16,FALSE)</f>
        <v>529</v>
      </c>
      <c r="AG49" s="19">
        <f>AE49+AF49</f>
        <v>1035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21</v>
      </c>
      <c r="H50" s="47">
        <v>0</v>
      </c>
      <c r="I50" s="47">
        <v>0</v>
      </c>
      <c r="J50" s="47">
        <v>21</v>
      </c>
      <c r="K50" s="47">
        <v>23</v>
      </c>
      <c r="L50" s="47">
        <v>0</v>
      </c>
      <c r="M50" s="47">
        <v>23</v>
      </c>
      <c r="N50" s="47">
        <v>14</v>
      </c>
      <c r="O50" s="47">
        <v>0</v>
      </c>
      <c r="P50" s="47">
        <v>14</v>
      </c>
      <c r="Q50" s="47">
        <v>37</v>
      </c>
      <c r="R50" s="47">
        <v>0</v>
      </c>
      <c r="S50" s="47">
        <v>37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26</v>
      </c>
      <c r="Z50" s="19">
        <f t="shared" si="3"/>
        <v>59</v>
      </c>
      <c r="AA50" s="16"/>
      <c r="AB50" s="48" t="s">
        <v>210</v>
      </c>
      <c r="AC50" s="49"/>
      <c r="AD50" s="19">
        <f>SUM(AD45:AD49)</f>
        <v>1777</v>
      </c>
      <c r="AE50" s="19">
        <f>SUM(AE45:AE49)</f>
        <v>2489</v>
      </c>
      <c r="AF50" s="19">
        <f>SUM(AF45:AF49)</f>
        <v>2621</v>
      </c>
      <c r="AG50" s="19">
        <f>SUM(AG45:AG49)</f>
        <v>5110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109</v>
      </c>
      <c r="H51" s="47">
        <v>5</v>
      </c>
      <c r="I51" s="47">
        <v>0</v>
      </c>
      <c r="J51" s="47">
        <v>114</v>
      </c>
      <c r="K51" s="47">
        <v>103</v>
      </c>
      <c r="L51" s="47">
        <v>4</v>
      </c>
      <c r="M51" s="47">
        <v>107</v>
      </c>
      <c r="N51" s="47">
        <v>127</v>
      </c>
      <c r="O51" s="47">
        <v>1</v>
      </c>
      <c r="P51" s="47">
        <v>128</v>
      </c>
      <c r="Q51" s="47">
        <v>230</v>
      </c>
      <c r="R51" s="47">
        <v>5</v>
      </c>
      <c r="S51" s="47">
        <v>235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139</v>
      </c>
      <c r="H52" s="47">
        <v>20</v>
      </c>
      <c r="I52" s="47">
        <v>1</v>
      </c>
      <c r="J52" s="47">
        <v>160</v>
      </c>
      <c r="K52" s="47">
        <v>132</v>
      </c>
      <c r="L52" s="47">
        <v>3</v>
      </c>
      <c r="M52" s="47">
        <v>135</v>
      </c>
      <c r="N52" s="47">
        <v>141</v>
      </c>
      <c r="O52" s="47">
        <v>18</v>
      </c>
      <c r="P52" s="47">
        <v>159</v>
      </c>
      <c r="Q52" s="47">
        <v>273</v>
      </c>
      <c r="R52" s="47">
        <v>21</v>
      </c>
      <c r="S52" s="47">
        <v>294</v>
      </c>
      <c r="V52" s="44" t="s">
        <v>122</v>
      </c>
      <c r="W52" s="19">
        <f t="shared" si="9"/>
        <v>55</v>
      </c>
      <c r="X52" s="19">
        <f t="shared" si="10"/>
        <v>56</v>
      </c>
      <c r="Y52" s="19">
        <f t="shared" si="11"/>
        <v>59</v>
      </c>
      <c r="Z52" s="19">
        <f t="shared" si="3"/>
        <v>115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36</v>
      </c>
      <c r="H53" s="47">
        <v>0</v>
      </c>
      <c r="I53" s="47">
        <v>1</v>
      </c>
      <c r="J53" s="47">
        <v>37</v>
      </c>
      <c r="K53" s="47">
        <v>35</v>
      </c>
      <c r="L53" s="47">
        <v>0</v>
      </c>
      <c r="M53" s="47">
        <v>35</v>
      </c>
      <c r="N53" s="47">
        <v>33</v>
      </c>
      <c r="O53" s="47">
        <v>1</v>
      </c>
      <c r="P53" s="47">
        <v>34</v>
      </c>
      <c r="Q53" s="47">
        <v>68</v>
      </c>
      <c r="R53" s="47">
        <v>1</v>
      </c>
      <c r="S53" s="47">
        <v>69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34</v>
      </c>
      <c r="H54" s="47">
        <v>5</v>
      </c>
      <c r="I54" s="47">
        <v>0</v>
      </c>
      <c r="J54" s="47">
        <v>39</v>
      </c>
      <c r="K54" s="47">
        <v>27</v>
      </c>
      <c r="L54" s="47">
        <v>5</v>
      </c>
      <c r="M54" s="47">
        <v>32</v>
      </c>
      <c r="N54" s="47">
        <v>37</v>
      </c>
      <c r="O54" s="47">
        <v>0</v>
      </c>
      <c r="P54" s="47">
        <v>37</v>
      </c>
      <c r="Q54" s="47">
        <v>64</v>
      </c>
      <c r="R54" s="47">
        <v>5</v>
      </c>
      <c r="S54" s="47">
        <v>69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102</v>
      </c>
      <c r="H55" s="47">
        <v>8</v>
      </c>
      <c r="I55" s="47">
        <v>0</v>
      </c>
      <c r="J55" s="47">
        <v>110</v>
      </c>
      <c r="K55" s="47">
        <v>101</v>
      </c>
      <c r="L55" s="47">
        <v>4</v>
      </c>
      <c r="M55" s="47">
        <v>105</v>
      </c>
      <c r="N55" s="47">
        <v>109</v>
      </c>
      <c r="O55" s="47">
        <v>4</v>
      </c>
      <c r="P55" s="47">
        <v>113</v>
      </c>
      <c r="Q55" s="47">
        <v>210</v>
      </c>
      <c r="R55" s="47">
        <v>8</v>
      </c>
      <c r="S55" s="47">
        <v>218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50</v>
      </c>
      <c r="H56" s="47">
        <v>0</v>
      </c>
      <c r="I56" s="47">
        <v>0</v>
      </c>
      <c r="J56" s="47">
        <v>50</v>
      </c>
      <c r="K56" s="47">
        <v>48</v>
      </c>
      <c r="L56" s="47">
        <v>0</v>
      </c>
      <c r="M56" s="47">
        <v>48</v>
      </c>
      <c r="N56" s="47">
        <v>47</v>
      </c>
      <c r="O56" s="47">
        <v>0</v>
      </c>
      <c r="P56" s="47">
        <v>47</v>
      </c>
      <c r="Q56" s="47">
        <v>95</v>
      </c>
      <c r="R56" s="47">
        <v>0</v>
      </c>
      <c r="S56" s="47">
        <v>95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142</v>
      </c>
      <c r="H57" s="47">
        <v>17</v>
      </c>
      <c r="I57" s="47">
        <v>0</v>
      </c>
      <c r="J57" s="47">
        <v>159</v>
      </c>
      <c r="K57" s="47">
        <v>122</v>
      </c>
      <c r="L57" s="47">
        <v>0</v>
      </c>
      <c r="M57" s="47">
        <v>122</v>
      </c>
      <c r="N57" s="47">
        <v>128</v>
      </c>
      <c r="O57" s="47">
        <v>18</v>
      </c>
      <c r="P57" s="47">
        <v>146</v>
      </c>
      <c r="Q57" s="47">
        <v>250</v>
      </c>
      <c r="R57" s="47">
        <v>18</v>
      </c>
      <c r="S57" s="47">
        <v>268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97</v>
      </c>
      <c r="H59" s="47">
        <v>0</v>
      </c>
      <c r="I59" s="47">
        <v>0</v>
      </c>
      <c r="J59" s="47">
        <v>97</v>
      </c>
      <c r="K59" s="47">
        <v>79</v>
      </c>
      <c r="L59" s="47">
        <v>0</v>
      </c>
      <c r="M59" s="47">
        <v>79</v>
      </c>
      <c r="N59" s="47">
        <v>88</v>
      </c>
      <c r="O59" s="47">
        <v>0</v>
      </c>
      <c r="P59" s="47">
        <v>88</v>
      </c>
      <c r="Q59" s="47">
        <v>167</v>
      </c>
      <c r="R59" s="47">
        <v>0</v>
      </c>
      <c r="S59" s="47">
        <v>167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13</v>
      </c>
      <c r="H60" s="47">
        <v>2</v>
      </c>
      <c r="I60" s="47">
        <v>0</v>
      </c>
      <c r="J60" s="47">
        <v>15</v>
      </c>
      <c r="K60" s="47">
        <v>11</v>
      </c>
      <c r="L60" s="47">
        <v>2</v>
      </c>
      <c r="M60" s="47">
        <v>13</v>
      </c>
      <c r="N60" s="47">
        <v>8</v>
      </c>
      <c r="O60" s="47">
        <v>0</v>
      </c>
      <c r="P60" s="47">
        <v>8</v>
      </c>
      <c r="Q60" s="47">
        <v>19</v>
      </c>
      <c r="R60" s="47">
        <v>2</v>
      </c>
      <c r="S60" s="47">
        <v>21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109</v>
      </c>
      <c r="H61" s="47">
        <v>1</v>
      </c>
      <c r="I61" s="47">
        <v>1</v>
      </c>
      <c r="J61" s="47">
        <v>111</v>
      </c>
      <c r="K61" s="47">
        <v>120</v>
      </c>
      <c r="L61" s="47">
        <v>2</v>
      </c>
      <c r="M61" s="47">
        <v>122</v>
      </c>
      <c r="N61" s="47">
        <v>139</v>
      </c>
      <c r="O61" s="47">
        <v>0</v>
      </c>
      <c r="P61" s="47">
        <v>139</v>
      </c>
      <c r="Q61" s="47">
        <v>259</v>
      </c>
      <c r="R61" s="47">
        <v>2</v>
      </c>
      <c r="S61" s="47">
        <v>261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58</v>
      </c>
      <c r="H62" s="47">
        <v>2</v>
      </c>
      <c r="I62" s="47">
        <v>1</v>
      </c>
      <c r="J62" s="47">
        <v>61</v>
      </c>
      <c r="K62" s="47">
        <v>58</v>
      </c>
      <c r="L62" s="47">
        <v>1</v>
      </c>
      <c r="M62" s="47">
        <v>59</v>
      </c>
      <c r="N62" s="47">
        <v>64</v>
      </c>
      <c r="O62" s="47">
        <v>2</v>
      </c>
      <c r="P62" s="47">
        <v>66</v>
      </c>
      <c r="Q62" s="47">
        <v>122</v>
      </c>
      <c r="R62" s="47">
        <v>3</v>
      </c>
      <c r="S62" s="47">
        <v>125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365</v>
      </c>
      <c r="H63" s="47">
        <v>2</v>
      </c>
      <c r="I63" s="47">
        <v>3</v>
      </c>
      <c r="J63" s="47">
        <v>370</v>
      </c>
      <c r="K63" s="47">
        <v>371</v>
      </c>
      <c r="L63" s="47">
        <v>5</v>
      </c>
      <c r="M63" s="47">
        <v>376</v>
      </c>
      <c r="N63" s="47">
        <v>363</v>
      </c>
      <c r="O63" s="47">
        <v>0</v>
      </c>
      <c r="P63" s="47">
        <v>363</v>
      </c>
      <c r="Q63" s="47">
        <v>734</v>
      </c>
      <c r="R63" s="47">
        <v>5</v>
      </c>
      <c r="S63" s="47">
        <v>739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20</v>
      </c>
      <c r="H64" s="47">
        <v>0</v>
      </c>
      <c r="I64" s="47">
        <v>1</v>
      </c>
      <c r="J64" s="47">
        <v>21</v>
      </c>
      <c r="K64" s="47">
        <v>15</v>
      </c>
      <c r="L64" s="47">
        <v>0</v>
      </c>
      <c r="M64" s="47">
        <v>15</v>
      </c>
      <c r="N64" s="47">
        <v>17</v>
      </c>
      <c r="O64" s="47">
        <v>1</v>
      </c>
      <c r="P64" s="47">
        <v>18</v>
      </c>
      <c r="Q64" s="47">
        <v>32</v>
      </c>
      <c r="R64" s="47">
        <v>1</v>
      </c>
      <c r="S64" s="47">
        <v>33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26</v>
      </c>
      <c r="O65" s="47">
        <v>0</v>
      </c>
      <c r="P65" s="47">
        <v>26</v>
      </c>
      <c r="Q65" s="47">
        <v>59</v>
      </c>
      <c r="R65" s="47">
        <v>0</v>
      </c>
      <c r="S65" s="47">
        <v>59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54</v>
      </c>
      <c r="H67" s="47">
        <v>0</v>
      </c>
      <c r="I67" s="47">
        <v>1</v>
      </c>
      <c r="J67" s="47">
        <v>55</v>
      </c>
      <c r="K67" s="47">
        <v>55</v>
      </c>
      <c r="L67" s="47">
        <v>1</v>
      </c>
      <c r="M67" s="47">
        <v>56</v>
      </c>
      <c r="N67" s="47">
        <v>59</v>
      </c>
      <c r="O67" s="47">
        <v>0</v>
      </c>
      <c r="P67" s="47">
        <v>59</v>
      </c>
      <c r="Q67" s="47">
        <v>114</v>
      </c>
      <c r="R67" s="47">
        <v>1</v>
      </c>
      <c r="S67" s="47">
        <v>115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.25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V1" s="59" t="s">
        <v>211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7">
        <v>1</v>
      </c>
      <c r="B2" s="47" t="s">
        <v>19</v>
      </c>
      <c r="C2" s="47">
        <v>0</v>
      </c>
      <c r="D2" s="47"/>
      <c r="E2" s="47">
        <v>0</v>
      </c>
      <c r="F2" s="47"/>
      <c r="G2" s="47">
        <v>132</v>
      </c>
      <c r="H2" s="47">
        <v>1</v>
      </c>
      <c r="I2" s="47">
        <v>0</v>
      </c>
      <c r="J2" s="47">
        <v>133</v>
      </c>
      <c r="K2" s="47">
        <v>145</v>
      </c>
      <c r="L2" s="47">
        <v>2</v>
      </c>
      <c r="M2" s="47">
        <v>147</v>
      </c>
      <c r="N2" s="47">
        <v>162</v>
      </c>
      <c r="O2" s="47">
        <v>1</v>
      </c>
      <c r="P2" s="47">
        <v>163</v>
      </c>
      <c r="Q2" s="47">
        <v>307</v>
      </c>
      <c r="R2" s="47">
        <v>3</v>
      </c>
      <c r="S2" s="47">
        <v>310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7">
        <v>2</v>
      </c>
      <c r="B3" s="47" t="s">
        <v>20</v>
      </c>
      <c r="C3" s="47">
        <v>0</v>
      </c>
      <c r="D3" s="47"/>
      <c r="E3" s="47">
        <v>0</v>
      </c>
      <c r="F3" s="47"/>
      <c r="G3" s="47">
        <v>29</v>
      </c>
      <c r="H3" s="47">
        <v>0</v>
      </c>
      <c r="I3" s="47">
        <v>0</v>
      </c>
      <c r="J3" s="47">
        <v>29</v>
      </c>
      <c r="K3" s="47">
        <v>31</v>
      </c>
      <c r="L3" s="47">
        <v>0</v>
      </c>
      <c r="M3" s="47">
        <v>31</v>
      </c>
      <c r="N3" s="47">
        <v>39</v>
      </c>
      <c r="O3" s="47">
        <v>0</v>
      </c>
      <c r="P3" s="47">
        <v>39</v>
      </c>
      <c r="Q3" s="47">
        <v>70</v>
      </c>
      <c r="R3" s="47">
        <v>0</v>
      </c>
      <c r="S3" s="47">
        <v>70</v>
      </c>
      <c r="V3" s="44" t="s">
        <v>151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162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7">
        <v>3</v>
      </c>
      <c r="B4" s="47" t="s">
        <v>28</v>
      </c>
      <c r="C4" s="47">
        <v>0</v>
      </c>
      <c r="D4" s="47"/>
      <c r="E4" s="47">
        <v>0</v>
      </c>
      <c r="F4" s="47"/>
      <c r="G4" s="47">
        <v>22</v>
      </c>
      <c r="H4" s="47">
        <v>0</v>
      </c>
      <c r="I4" s="47">
        <v>1</v>
      </c>
      <c r="J4" s="47">
        <v>23</v>
      </c>
      <c r="K4" s="47">
        <v>23</v>
      </c>
      <c r="L4" s="47">
        <v>0</v>
      </c>
      <c r="M4" s="47">
        <v>23</v>
      </c>
      <c r="N4" s="47">
        <v>21</v>
      </c>
      <c r="O4" s="47">
        <v>1</v>
      </c>
      <c r="P4" s="47">
        <v>22</v>
      </c>
      <c r="Q4" s="47">
        <v>44</v>
      </c>
      <c r="R4" s="47">
        <v>1</v>
      </c>
      <c r="S4" s="47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147</v>
      </c>
      <c r="Y4" s="19">
        <f t="shared" ref="Y4:Y21" si="2">VLOOKUP($A2,$A$2:$S$67,16,FALSE)</f>
        <v>163</v>
      </c>
      <c r="Z4" s="19">
        <f t="shared" ref="Z4:Z52" si="3">Y4+X4</f>
        <v>310</v>
      </c>
      <c r="AA4" s="16"/>
      <c r="AB4" s="63" t="s">
        <v>29</v>
      </c>
      <c r="AC4" s="51"/>
      <c r="AD4" s="4" t="s">
        <v>153</v>
      </c>
      <c r="AE4" s="19">
        <f>SUM(K2:K67)</f>
        <v>13585</v>
      </c>
      <c r="AF4" s="19">
        <f>SUM(N2:N67)</f>
        <v>14897</v>
      </c>
      <c r="AG4" s="20">
        <f>AE4+AF4</f>
        <v>28482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7">
        <v>4</v>
      </c>
      <c r="B5" s="47" t="s">
        <v>30</v>
      </c>
      <c r="C5" s="47">
        <v>0</v>
      </c>
      <c r="D5" s="47"/>
      <c r="E5" s="47">
        <v>0</v>
      </c>
      <c r="F5" s="47"/>
      <c r="G5" s="47">
        <v>56</v>
      </c>
      <c r="H5" s="47">
        <v>0</v>
      </c>
      <c r="I5" s="47">
        <v>1</v>
      </c>
      <c r="J5" s="47">
        <v>57</v>
      </c>
      <c r="K5" s="47">
        <v>46</v>
      </c>
      <c r="L5" s="47">
        <v>0</v>
      </c>
      <c r="M5" s="47">
        <v>46</v>
      </c>
      <c r="N5" s="47">
        <v>60</v>
      </c>
      <c r="O5" s="47">
        <v>1</v>
      </c>
      <c r="P5" s="47">
        <v>61</v>
      </c>
      <c r="Q5" s="47">
        <v>106</v>
      </c>
      <c r="R5" s="47">
        <v>1</v>
      </c>
      <c r="S5" s="47">
        <v>107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202</v>
      </c>
      <c r="AE5" s="19">
        <f>SUM(L2:L67)</f>
        <v>95</v>
      </c>
      <c r="AF5" s="19">
        <f>SUM(O2:O67)</f>
        <v>125</v>
      </c>
      <c r="AG5" s="20">
        <f>AE5+AF5</f>
        <v>220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7">
        <v>5</v>
      </c>
      <c r="B6" s="47" t="s">
        <v>32</v>
      </c>
      <c r="C6" s="47">
        <v>0</v>
      </c>
      <c r="D6" s="47"/>
      <c r="E6" s="47">
        <v>0</v>
      </c>
      <c r="F6" s="47"/>
      <c r="G6" s="47">
        <v>37</v>
      </c>
      <c r="H6" s="47">
        <v>0</v>
      </c>
      <c r="I6" s="47">
        <v>0</v>
      </c>
      <c r="J6" s="47">
        <v>37</v>
      </c>
      <c r="K6" s="47">
        <v>32</v>
      </c>
      <c r="L6" s="47">
        <v>0</v>
      </c>
      <c r="M6" s="47">
        <v>32</v>
      </c>
      <c r="N6" s="47">
        <v>33</v>
      </c>
      <c r="O6" s="47">
        <v>0</v>
      </c>
      <c r="P6" s="47">
        <v>33</v>
      </c>
      <c r="Q6" s="47">
        <v>65</v>
      </c>
      <c r="R6" s="47">
        <v>0</v>
      </c>
      <c r="S6" s="47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12482</v>
      </c>
      <c r="AE6" s="21">
        <f>SUM(AE4:AE5)</f>
        <v>13680</v>
      </c>
      <c r="AF6" s="19">
        <f>SUM(AF4:AF5)</f>
        <v>15022</v>
      </c>
      <c r="AG6" s="22">
        <f>SUM(AG4:AG5)</f>
        <v>28702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7">
        <v>6</v>
      </c>
      <c r="B7" s="47" t="s">
        <v>34</v>
      </c>
      <c r="C7" s="47">
        <v>0</v>
      </c>
      <c r="D7" s="47"/>
      <c r="E7" s="47">
        <v>0</v>
      </c>
      <c r="F7" s="47"/>
      <c r="G7" s="47">
        <v>65</v>
      </c>
      <c r="H7" s="47">
        <v>0</v>
      </c>
      <c r="I7" s="47">
        <v>0</v>
      </c>
      <c r="J7" s="47">
        <v>65</v>
      </c>
      <c r="K7" s="47">
        <v>65</v>
      </c>
      <c r="L7" s="47">
        <v>0</v>
      </c>
      <c r="M7" s="47">
        <v>65</v>
      </c>
      <c r="N7" s="47">
        <v>77</v>
      </c>
      <c r="O7" s="47">
        <v>0</v>
      </c>
      <c r="P7" s="47">
        <v>77</v>
      </c>
      <c r="Q7" s="47">
        <v>142</v>
      </c>
      <c r="R7" s="47">
        <v>0</v>
      </c>
      <c r="S7" s="47">
        <v>142</v>
      </c>
      <c r="V7" s="44" t="s">
        <v>30</v>
      </c>
      <c r="W7" s="19">
        <f t="shared" si="0"/>
        <v>57</v>
      </c>
      <c r="X7" s="19">
        <f t="shared" si="1"/>
        <v>46</v>
      </c>
      <c r="Y7" s="19">
        <f t="shared" si="2"/>
        <v>61</v>
      </c>
      <c r="Z7" s="19">
        <f t="shared" si="3"/>
        <v>107</v>
      </c>
      <c r="AA7" s="16"/>
      <c r="AB7" s="54" t="s">
        <v>35</v>
      </c>
      <c r="AC7" s="55"/>
      <c r="AD7" s="23">
        <f>AD8-AD10-AD11</f>
        <v>1</v>
      </c>
      <c r="AE7" s="23">
        <f>AE8+AE9-AE10-AE11</f>
        <v>7</v>
      </c>
      <c r="AF7" s="23">
        <f>AF8+AF9-AF10-AF11</f>
        <v>-18</v>
      </c>
      <c r="AG7" s="23">
        <f>AG8+AG9-AG10-AG11</f>
        <v>-11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7">
        <v>7</v>
      </c>
      <c r="B8" s="47" t="s">
        <v>36</v>
      </c>
      <c r="C8" s="47">
        <v>0</v>
      </c>
      <c r="D8" s="47"/>
      <c r="E8" s="47">
        <v>0</v>
      </c>
      <c r="F8" s="47"/>
      <c r="G8" s="47">
        <v>38</v>
      </c>
      <c r="H8" s="47">
        <v>0</v>
      </c>
      <c r="I8" s="47">
        <v>0</v>
      </c>
      <c r="J8" s="47">
        <v>38</v>
      </c>
      <c r="K8" s="47">
        <v>35</v>
      </c>
      <c r="L8" s="47">
        <v>0</v>
      </c>
      <c r="M8" s="47">
        <v>35</v>
      </c>
      <c r="N8" s="47">
        <v>39</v>
      </c>
      <c r="O8" s="47">
        <v>0</v>
      </c>
      <c r="P8" s="47">
        <v>39</v>
      </c>
      <c r="Q8" s="47">
        <v>74</v>
      </c>
      <c r="R8" s="47">
        <v>0</v>
      </c>
      <c r="S8" s="47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33</v>
      </c>
      <c r="AE8" s="5">
        <v>35</v>
      </c>
      <c r="AF8" s="5">
        <v>27</v>
      </c>
      <c r="AG8" s="5">
        <f>SUM(AE8:AF8)</f>
        <v>62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7">
        <v>8</v>
      </c>
      <c r="B9" s="47" t="s">
        <v>39</v>
      </c>
      <c r="C9" s="47">
        <v>0</v>
      </c>
      <c r="D9" s="47"/>
      <c r="E9" s="47">
        <v>0</v>
      </c>
      <c r="F9" s="47"/>
      <c r="G9" s="47">
        <v>47</v>
      </c>
      <c r="H9" s="47">
        <v>0</v>
      </c>
      <c r="I9" s="47">
        <v>1</v>
      </c>
      <c r="J9" s="47">
        <v>48</v>
      </c>
      <c r="K9" s="47">
        <v>46</v>
      </c>
      <c r="L9" s="47">
        <v>0</v>
      </c>
      <c r="M9" s="47">
        <v>46</v>
      </c>
      <c r="N9" s="47">
        <v>39</v>
      </c>
      <c r="O9" s="47">
        <v>1</v>
      </c>
      <c r="P9" s="47">
        <v>40</v>
      </c>
      <c r="Q9" s="47">
        <v>85</v>
      </c>
      <c r="R9" s="47">
        <v>1</v>
      </c>
      <c r="S9" s="47">
        <v>86</v>
      </c>
      <c r="V9" s="44" t="s">
        <v>34</v>
      </c>
      <c r="W9" s="19">
        <f t="shared" si="0"/>
        <v>65</v>
      </c>
      <c r="X9" s="19">
        <f t="shared" si="1"/>
        <v>65</v>
      </c>
      <c r="Y9" s="19">
        <f t="shared" si="2"/>
        <v>77</v>
      </c>
      <c r="Z9" s="19">
        <f t="shared" si="3"/>
        <v>142</v>
      </c>
      <c r="AA9" s="16"/>
      <c r="AB9" s="57"/>
      <c r="AC9" s="6" t="s">
        <v>40</v>
      </c>
      <c r="AD9" s="6" t="s">
        <v>41</v>
      </c>
      <c r="AE9" s="7">
        <v>4</v>
      </c>
      <c r="AF9" s="7">
        <v>4</v>
      </c>
      <c r="AG9" s="7">
        <f>SUM(AE9:AF9)</f>
        <v>8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7">
        <v>9</v>
      </c>
      <c r="B10" s="47" t="s">
        <v>42</v>
      </c>
      <c r="C10" s="47">
        <v>0</v>
      </c>
      <c r="D10" s="47"/>
      <c r="E10" s="47">
        <v>0</v>
      </c>
      <c r="F10" s="47"/>
      <c r="G10" s="47">
        <v>120</v>
      </c>
      <c r="H10" s="47">
        <v>0</v>
      </c>
      <c r="I10" s="47">
        <v>1</v>
      </c>
      <c r="J10" s="47">
        <v>121</v>
      </c>
      <c r="K10" s="47">
        <v>122</v>
      </c>
      <c r="L10" s="47">
        <v>0</v>
      </c>
      <c r="M10" s="47">
        <v>122</v>
      </c>
      <c r="N10" s="47">
        <v>131</v>
      </c>
      <c r="O10" s="47">
        <v>1</v>
      </c>
      <c r="P10" s="47">
        <v>132</v>
      </c>
      <c r="Q10" s="47">
        <v>253</v>
      </c>
      <c r="R10" s="47">
        <v>1</v>
      </c>
      <c r="S10" s="47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22</v>
      </c>
      <c r="AE10" s="5">
        <v>23</v>
      </c>
      <c r="AF10" s="5">
        <v>34</v>
      </c>
      <c r="AG10" s="5">
        <f>SUM(AE10:AF10)</f>
        <v>57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7">
        <v>10</v>
      </c>
      <c r="B11" s="47" t="s">
        <v>44</v>
      </c>
      <c r="C11" s="47">
        <v>0</v>
      </c>
      <c r="D11" s="47"/>
      <c r="E11" s="47">
        <v>0</v>
      </c>
      <c r="F11" s="47"/>
      <c r="G11" s="47">
        <v>99</v>
      </c>
      <c r="H11" s="47">
        <v>1</v>
      </c>
      <c r="I11" s="47">
        <v>0</v>
      </c>
      <c r="J11" s="47">
        <v>100</v>
      </c>
      <c r="K11" s="47">
        <v>86</v>
      </c>
      <c r="L11" s="47">
        <v>0</v>
      </c>
      <c r="M11" s="47">
        <v>86</v>
      </c>
      <c r="N11" s="47">
        <v>91</v>
      </c>
      <c r="O11" s="47">
        <v>1</v>
      </c>
      <c r="P11" s="47">
        <v>92</v>
      </c>
      <c r="Q11" s="47">
        <v>177</v>
      </c>
      <c r="R11" s="47">
        <v>1</v>
      </c>
      <c r="S11" s="47">
        <v>178</v>
      </c>
      <c r="V11" s="44" t="s">
        <v>39</v>
      </c>
      <c r="W11" s="19">
        <f t="shared" si="0"/>
        <v>48</v>
      </c>
      <c r="X11" s="19">
        <f t="shared" si="1"/>
        <v>46</v>
      </c>
      <c r="Y11" s="19">
        <f t="shared" si="2"/>
        <v>40</v>
      </c>
      <c r="Z11" s="19">
        <f t="shared" si="3"/>
        <v>86</v>
      </c>
      <c r="AA11" s="16"/>
      <c r="AB11" s="58"/>
      <c r="AC11" s="9" t="s">
        <v>45</v>
      </c>
      <c r="AD11" s="3">
        <v>10</v>
      </c>
      <c r="AE11" s="3">
        <v>9</v>
      </c>
      <c r="AF11" s="3">
        <v>15</v>
      </c>
      <c r="AG11" s="5">
        <f t="shared" ref="AG11" si="4">SUM(AE11:AF11)</f>
        <v>24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7">
        <v>11</v>
      </c>
      <c r="B12" s="47" t="s">
        <v>46</v>
      </c>
      <c r="C12" s="47">
        <v>0</v>
      </c>
      <c r="D12" s="47"/>
      <c r="E12" s="47">
        <v>0</v>
      </c>
      <c r="F12" s="47"/>
      <c r="G12" s="47">
        <v>51</v>
      </c>
      <c r="H12" s="47">
        <v>0</v>
      </c>
      <c r="I12" s="47">
        <v>0</v>
      </c>
      <c r="J12" s="47">
        <v>51</v>
      </c>
      <c r="K12" s="47">
        <v>54</v>
      </c>
      <c r="L12" s="47">
        <v>0</v>
      </c>
      <c r="M12" s="47">
        <v>54</v>
      </c>
      <c r="N12" s="47">
        <v>56</v>
      </c>
      <c r="O12" s="47">
        <v>0</v>
      </c>
      <c r="P12" s="47">
        <v>56</v>
      </c>
      <c r="Q12" s="47">
        <v>110</v>
      </c>
      <c r="R12" s="47">
        <v>0</v>
      </c>
      <c r="S12" s="47">
        <v>110</v>
      </c>
      <c r="V12" s="44" t="s">
        <v>42</v>
      </c>
      <c r="W12" s="19">
        <f t="shared" si="0"/>
        <v>121</v>
      </c>
      <c r="X12" s="19">
        <f t="shared" si="1"/>
        <v>122</v>
      </c>
      <c r="Y12" s="19">
        <f t="shared" si="2"/>
        <v>132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7">
        <v>12</v>
      </c>
      <c r="B13" s="47" t="s">
        <v>47</v>
      </c>
      <c r="C13" s="47">
        <v>0</v>
      </c>
      <c r="D13" s="47"/>
      <c r="E13" s="47">
        <v>0</v>
      </c>
      <c r="F13" s="47"/>
      <c r="G13" s="47">
        <v>107</v>
      </c>
      <c r="H13" s="47">
        <v>1</v>
      </c>
      <c r="I13" s="47">
        <v>1</v>
      </c>
      <c r="J13" s="47">
        <v>109</v>
      </c>
      <c r="K13" s="47">
        <v>112</v>
      </c>
      <c r="L13" s="47">
        <v>2</v>
      </c>
      <c r="M13" s="47">
        <v>114</v>
      </c>
      <c r="N13" s="47">
        <v>118</v>
      </c>
      <c r="O13" s="47">
        <v>2</v>
      </c>
      <c r="P13" s="47">
        <v>120</v>
      </c>
      <c r="Q13" s="47">
        <v>230</v>
      </c>
      <c r="R13" s="47">
        <v>4</v>
      </c>
      <c r="S13" s="47">
        <v>234</v>
      </c>
      <c r="V13" s="44" t="s">
        <v>44</v>
      </c>
      <c r="W13" s="19">
        <f t="shared" si="0"/>
        <v>100</v>
      </c>
      <c r="X13" s="19">
        <f t="shared" si="1"/>
        <v>86</v>
      </c>
      <c r="Y13" s="19">
        <f t="shared" si="2"/>
        <v>92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7">
        <v>13</v>
      </c>
      <c r="B14" s="47" t="s">
        <v>48</v>
      </c>
      <c r="C14" s="47">
        <v>0</v>
      </c>
      <c r="D14" s="47"/>
      <c r="E14" s="47">
        <v>0</v>
      </c>
      <c r="F14" s="47"/>
      <c r="G14" s="47">
        <v>12</v>
      </c>
      <c r="H14" s="47">
        <v>0</v>
      </c>
      <c r="I14" s="47">
        <v>0</v>
      </c>
      <c r="J14" s="47">
        <v>12</v>
      </c>
      <c r="K14" s="47">
        <v>10</v>
      </c>
      <c r="L14" s="47">
        <v>0</v>
      </c>
      <c r="M14" s="47">
        <v>10</v>
      </c>
      <c r="N14" s="47">
        <v>13</v>
      </c>
      <c r="O14" s="47">
        <v>0</v>
      </c>
      <c r="P14" s="47">
        <v>13</v>
      </c>
      <c r="Q14" s="47">
        <v>23</v>
      </c>
      <c r="R14" s="47">
        <v>0</v>
      </c>
      <c r="S14" s="47">
        <v>23</v>
      </c>
      <c r="V14" s="44" t="s">
        <v>46</v>
      </c>
      <c r="W14" s="19">
        <f t="shared" si="0"/>
        <v>51</v>
      </c>
      <c r="X14" s="19">
        <f t="shared" si="1"/>
        <v>54</v>
      </c>
      <c r="Y14" s="19">
        <f t="shared" si="2"/>
        <v>56</v>
      </c>
      <c r="Z14" s="19">
        <f t="shared" si="3"/>
        <v>110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7">
        <v>14</v>
      </c>
      <c r="B15" s="47" t="s">
        <v>49</v>
      </c>
      <c r="C15" s="47">
        <v>0</v>
      </c>
      <c r="D15" s="47"/>
      <c r="E15" s="47">
        <v>0</v>
      </c>
      <c r="F15" s="47"/>
      <c r="G15" s="47">
        <v>32</v>
      </c>
      <c r="H15" s="47">
        <v>0</v>
      </c>
      <c r="I15" s="47">
        <v>0</v>
      </c>
      <c r="J15" s="47">
        <v>32</v>
      </c>
      <c r="K15" s="47">
        <v>32</v>
      </c>
      <c r="L15" s="47">
        <v>0</v>
      </c>
      <c r="M15" s="47">
        <v>32</v>
      </c>
      <c r="N15" s="47">
        <v>35</v>
      </c>
      <c r="O15" s="47">
        <v>0</v>
      </c>
      <c r="P15" s="47">
        <v>35</v>
      </c>
      <c r="Q15" s="47">
        <v>67</v>
      </c>
      <c r="R15" s="47">
        <v>0</v>
      </c>
      <c r="S15" s="47">
        <v>67</v>
      </c>
      <c r="V15" s="44" t="s">
        <v>47</v>
      </c>
      <c r="W15" s="19">
        <f t="shared" si="0"/>
        <v>109</v>
      </c>
      <c r="X15" s="19">
        <f t="shared" si="1"/>
        <v>114</v>
      </c>
      <c r="Y15" s="19">
        <f t="shared" si="2"/>
        <v>120</v>
      </c>
      <c r="Z15" s="19">
        <f t="shared" si="3"/>
        <v>234</v>
      </c>
      <c r="AA15" s="28"/>
      <c r="AB15" s="52" t="s">
        <v>60</v>
      </c>
      <c r="AC15" s="53"/>
      <c r="AD15" s="31">
        <f>VLOOKUP($A22,$A$2:$S$67,10,FALSE)+AD16</f>
        <v>809</v>
      </c>
      <c r="AE15" s="31">
        <f>VLOOKUP($A22,$A$2:$S$67,13,FALSE)+AE16</f>
        <v>818</v>
      </c>
      <c r="AF15" s="31">
        <f>VLOOKUP($A22,$A$2:$S$67,16,FALSE)+AF16</f>
        <v>930</v>
      </c>
      <c r="AG15" s="31">
        <f t="shared" ref="AG15:AG23" si="5">AE15+AF15</f>
        <v>1748</v>
      </c>
      <c r="AI15" s="15"/>
    </row>
    <row r="16" spans="1:40" ht="17.25" customHeight="1" x14ac:dyDescent="0.15">
      <c r="A16" s="47">
        <v>15</v>
      </c>
      <c r="B16" s="47" t="s">
        <v>50</v>
      </c>
      <c r="C16" s="47">
        <v>0</v>
      </c>
      <c r="D16" s="47"/>
      <c r="E16" s="47">
        <v>0</v>
      </c>
      <c r="F16" s="47"/>
      <c r="G16" s="47">
        <v>30</v>
      </c>
      <c r="H16" s="47">
        <v>0</v>
      </c>
      <c r="I16" s="47">
        <v>0</v>
      </c>
      <c r="J16" s="47">
        <v>30</v>
      </c>
      <c r="K16" s="47">
        <v>25</v>
      </c>
      <c r="L16" s="47">
        <v>0</v>
      </c>
      <c r="M16" s="47">
        <v>25</v>
      </c>
      <c r="N16" s="47">
        <v>32</v>
      </c>
      <c r="O16" s="47">
        <v>0</v>
      </c>
      <c r="P16" s="47">
        <v>32</v>
      </c>
      <c r="Q16" s="47">
        <v>57</v>
      </c>
      <c r="R16" s="47">
        <v>0</v>
      </c>
      <c r="S16" s="47">
        <v>57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660</v>
      </c>
      <c r="AE16" s="34">
        <f>VLOOKUP($A36,$A$2:$S$67,13,FALSE)</f>
        <v>673</v>
      </c>
      <c r="AF16" s="35">
        <f>VLOOKUP($A36,$A$2:$S$67,16,FALSE)</f>
        <v>773</v>
      </c>
      <c r="AG16" s="36">
        <f t="shared" si="5"/>
        <v>1446</v>
      </c>
    </row>
    <row r="17" spans="1:35" ht="17.25" customHeight="1" x14ac:dyDescent="0.15">
      <c r="A17" s="47">
        <v>16</v>
      </c>
      <c r="B17" s="47" t="s">
        <v>51</v>
      </c>
      <c r="C17" s="47">
        <v>0</v>
      </c>
      <c r="D17" s="47"/>
      <c r="E17" s="47">
        <v>0</v>
      </c>
      <c r="F17" s="47"/>
      <c r="G17" s="47">
        <v>34</v>
      </c>
      <c r="H17" s="47">
        <v>0</v>
      </c>
      <c r="I17" s="47">
        <v>0</v>
      </c>
      <c r="J17" s="47">
        <v>34</v>
      </c>
      <c r="K17" s="47">
        <v>35</v>
      </c>
      <c r="L17" s="47">
        <v>0</v>
      </c>
      <c r="M17" s="47">
        <v>35</v>
      </c>
      <c r="N17" s="47">
        <v>37</v>
      </c>
      <c r="O17" s="47">
        <v>0</v>
      </c>
      <c r="P17" s="47">
        <v>37</v>
      </c>
      <c r="Q17" s="47">
        <v>72</v>
      </c>
      <c r="R17" s="47">
        <v>0</v>
      </c>
      <c r="S17" s="47">
        <v>72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233</v>
      </c>
      <c r="AE17" s="24">
        <f t="shared" ref="AE17:AE23" si="7">VLOOKUP($A23,$A$2:$S$67,13,FALSE)</f>
        <v>188</v>
      </c>
      <c r="AF17" s="24">
        <f t="shared" ref="AF17:AF23" si="8">VLOOKUP($A23,$A$2:$S$67,16,FALSE)</f>
        <v>263</v>
      </c>
      <c r="AG17" s="19">
        <f t="shared" si="5"/>
        <v>451</v>
      </c>
    </row>
    <row r="18" spans="1:35" ht="17.25" customHeight="1" x14ac:dyDescent="0.15">
      <c r="A18" s="47">
        <v>17</v>
      </c>
      <c r="B18" s="47" t="s">
        <v>52</v>
      </c>
      <c r="C18" s="47">
        <v>0</v>
      </c>
      <c r="D18" s="47"/>
      <c r="E18" s="47">
        <v>0</v>
      </c>
      <c r="F18" s="47"/>
      <c r="G18" s="47">
        <v>285</v>
      </c>
      <c r="H18" s="47">
        <v>2</v>
      </c>
      <c r="I18" s="47">
        <v>0</v>
      </c>
      <c r="J18" s="47">
        <v>287</v>
      </c>
      <c r="K18" s="47">
        <v>273</v>
      </c>
      <c r="L18" s="47">
        <v>3</v>
      </c>
      <c r="M18" s="47">
        <v>276</v>
      </c>
      <c r="N18" s="47">
        <v>296</v>
      </c>
      <c r="O18" s="47">
        <v>1</v>
      </c>
      <c r="P18" s="47">
        <v>297</v>
      </c>
      <c r="Q18" s="47">
        <v>569</v>
      </c>
      <c r="R18" s="47">
        <v>4</v>
      </c>
      <c r="S18" s="47">
        <v>573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6"/>
        <v>450</v>
      </c>
      <c r="AE18" s="24">
        <f t="shared" si="7"/>
        <v>431</v>
      </c>
      <c r="AF18" s="24">
        <f t="shared" si="8"/>
        <v>506</v>
      </c>
      <c r="AG18" s="19">
        <f t="shared" si="5"/>
        <v>937</v>
      </c>
      <c r="AI18" s="15"/>
    </row>
    <row r="19" spans="1:35" ht="17.25" customHeight="1" x14ac:dyDescent="0.15">
      <c r="A19" s="47">
        <v>18</v>
      </c>
      <c r="B19" s="47" t="s">
        <v>54</v>
      </c>
      <c r="C19" s="47">
        <v>0</v>
      </c>
      <c r="D19" s="47"/>
      <c r="E19" s="47">
        <v>0</v>
      </c>
      <c r="F19" s="47"/>
      <c r="G19" s="47">
        <v>171</v>
      </c>
      <c r="H19" s="47">
        <v>0</v>
      </c>
      <c r="I19" s="47">
        <v>0</v>
      </c>
      <c r="J19" s="47">
        <v>171</v>
      </c>
      <c r="K19" s="47">
        <v>155</v>
      </c>
      <c r="L19" s="47">
        <v>0</v>
      </c>
      <c r="M19" s="47">
        <v>155</v>
      </c>
      <c r="N19" s="47">
        <v>186</v>
      </c>
      <c r="O19" s="47">
        <v>0</v>
      </c>
      <c r="P19" s="47">
        <v>186</v>
      </c>
      <c r="Q19" s="47">
        <v>341</v>
      </c>
      <c r="R19" s="47">
        <v>0</v>
      </c>
      <c r="S19" s="47">
        <v>341</v>
      </c>
      <c r="V19" s="44" t="s">
        <v>51</v>
      </c>
      <c r="W19" s="19">
        <f t="shared" si="0"/>
        <v>34</v>
      </c>
      <c r="X19" s="19">
        <f t="shared" si="1"/>
        <v>35</v>
      </c>
      <c r="Y19" s="19">
        <f t="shared" si="2"/>
        <v>37</v>
      </c>
      <c r="Z19" s="19">
        <f t="shared" si="3"/>
        <v>72</v>
      </c>
      <c r="AA19" s="28"/>
      <c r="AB19" s="48" t="s">
        <v>68</v>
      </c>
      <c r="AC19" s="51"/>
      <c r="AD19" s="24">
        <f t="shared" si="6"/>
        <v>259</v>
      </c>
      <c r="AE19" s="24">
        <f t="shared" si="7"/>
        <v>124</v>
      </c>
      <c r="AF19" s="24">
        <f t="shared" si="8"/>
        <v>249</v>
      </c>
      <c r="AG19" s="19">
        <f t="shared" si="5"/>
        <v>373</v>
      </c>
      <c r="AI19" s="15"/>
    </row>
    <row r="20" spans="1:35" ht="17.25" customHeight="1" x14ac:dyDescent="0.15">
      <c r="A20" s="47">
        <v>19</v>
      </c>
      <c r="B20" s="47" t="s">
        <v>55</v>
      </c>
      <c r="C20" s="47">
        <v>0</v>
      </c>
      <c r="D20" s="47"/>
      <c r="E20" s="47">
        <v>0</v>
      </c>
      <c r="F20" s="47"/>
      <c r="G20" s="47">
        <v>86</v>
      </c>
      <c r="H20" s="47">
        <v>1</v>
      </c>
      <c r="I20" s="47">
        <v>0</v>
      </c>
      <c r="J20" s="47">
        <v>87</v>
      </c>
      <c r="K20" s="47">
        <v>75</v>
      </c>
      <c r="L20" s="47">
        <v>0</v>
      </c>
      <c r="M20" s="47">
        <v>75</v>
      </c>
      <c r="N20" s="47">
        <v>77</v>
      </c>
      <c r="O20" s="47">
        <v>1</v>
      </c>
      <c r="P20" s="47">
        <v>78</v>
      </c>
      <c r="Q20" s="47">
        <v>152</v>
      </c>
      <c r="R20" s="47">
        <v>1</v>
      </c>
      <c r="S20" s="47">
        <v>153</v>
      </c>
      <c r="V20" s="44" t="s">
        <v>56</v>
      </c>
      <c r="W20" s="19">
        <f t="shared" si="0"/>
        <v>287</v>
      </c>
      <c r="X20" s="19">
        <f t="shared" si="1"/>
        <v>276</v>
      </c>
      <c r="Y20" s="19">
        <f t="shared" si="2"/>
        <v>297</v>
      </c>
      <c r="Z20" s="19">
        <f t="shared" si="3"/>
        <v>573</v>
      </c>
      <c r="AA20" s="28"/>
      <c r="AB20" s="48" t="s">
        <v>57</v>
      </c>
      <c r="AC20" s="51"/>
      <c r="AD20" s="24">
        <f t="shared" si="6"/>
        <v>493</v>
      </c>
      <c r="AE20" s="24">
        <f t="shared" si="7"/>
        <v>470</v>
      </c>
      <c r="AF20" s="24">
        <f t="shared" si="8"/>
        <v>543</v>
      </c>
      <c r="AG20" s="19">
        <f t="shared" si="5"/>
        <v>1013</v>
      </c>
    </row>
    <row r="21" spans="1:35" ht="17.25" customHeight="1" x14ac:dyDescent="0.15">
      <c r="A21" s="47">
        <v>21</v>
      </c>
      <c r="B21" s="47" t="s">
        <v>58</v>
      </c>
      <c r="C21" s="47">
        <v>0</v>
      </c>
      <c r="D21" s="47"/>
      <c r="E21" s="47">
        <v>0</v>
      </c>
      <c r="F21" s="47"/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V21" s="44" t="s">
        <v>54</v>
      </c>
      <c r="W21" s="19">
        <f t="shared" si="0"/>
        <v>171</v>
      </c>
      <c r="X21" s="19">
        <f t="shared" si="1"/>
        <v>155</v>
      </c>
      <c r="Y21" s="19">
        <f t="shared" si="2"/>
        <v>186</v>
      </c>
      <c r="Z21" s="19">
        <f t="shared" si="3"/>
        <v>341</v>
      </c>
      <c r="AA21" s="28"/>
      <c r="AB21" s="48" t="s">
        <v>59</v>
      </c>
      <c r="AC21" s="51"/>
      <c r="AD21" s="24">
        <f t="shared" si="6"/>
        <v>302</v>
      </c>
      <c r="AE21" s="24">
        <f t="shared" si="7"/>
        <v>259</v>
      </c>
      <c r="AF21" s="24">
        <f t="shared" si="8"/>
        <v>335</v>
      </c>
      <c r="AG21" s="19">
        <f t="shared" si="5"/>
        <v>594</v>
      </c>
    </row>
    <row r="22" spans="1:35" ht="17.25" customHeight="1" x14ac:dyDescent="0.15">
      <c r="A22" s="47">
        <v>22</v>
      </c>
      <c r="B22" s="47" t="s">
        <v>60</v>
      </c>
      <c r="C22" s="47">
        <v>0</v>
      </c>
      <c r="D22" s="47"/>
      <c r="E22" s="47">
        <v>0</v>
      </c>
      <c r="F22" s="47"/>
      <c r="G22" s="47">
        <v>137</v>
      </c>
      <c r="H22" s="47">
        <v>9</v>
      </c>
      <c r="I22" s="47">
        <v>3</v>
      </c>
      <c r="J22" s="47">
        <v>149</v>
      </c>
      <c r="K22" s="47">
        <v>138</v>
      </c>
      <c r="L22" s="47">
        <v>7</v>
      </c>
      <c r="M22" s="47">
        <v>145</v>
      </c>
      <c r="N22" s="47">
        <v>150</v>
      </c>
      <c r="O22" s="47">
        <v>7</v>
      </c>
      <c r="P22" s="47">
        <v>157</v>
      </c>
      <c r="Q22" s="47">
        <v>288</v>
      </c>
      <c r="R22" s="47">
        <v>14</v>
      </c>
      <c r="S22" s="47">
        <v>302</v>
      </c>
      <c r="V22" s="44" t="s">
        <v>212</v>
      </c>
      <c r="W22" s="19">
        <f>AD15+AD17+AD18</f>
        <v>1492</v>
      </c>
      <c r="X22" s="19">
        <f>AE15+AE17+AE18</f>
        <v>1437</v>
      </c>
      <c r="Y22" s="19">
        <f>AF15+AF17+AF18</f>
        <v>1699</v>
      </c>
      <c r="Z22" s="19">
        <f t="shared" si="3"/>
        <v>3136</v>
      </c>
      <c r="AA22" s="28"/>
      <c r="AB22" s="48" t="s">
        <v>62</v>
      </c>
      <c r="AC22" s="51"/>
      <c r="AD22" s="24">
        <f t="shared" si="6"/>
        <v>305</v>
      </c>
      <c r="AE22" s="24">
        <f t="shared" si="7"/>
        <v>293</v>
      </c>
      <c r="AF22" s="24">
        <f t="shared" si="8"/>
        <v>344</v>
      </c>
      <c r="AG22" s="19">
        <f t="shared" si="5"/>
        <v>637</v>
      </c>
      <c r="AI22" s="15"/>
    </row>
    <row r="23" spans="1:35" ht="17.25" customHeight="1" x14ac:dyDescent="0.15">
      <c r="A23" s="47">
        <v>23</v>
      </c>
      <c r="B23" s="47" t="s">
        <v>63</v>
      </c>
      <c r="C23" s="47">
        <v>0</v>
      </c>
      <c r="D23" s="47"/>
      <c r="E23" s="47">
        <v>0</v>
      </c>
      <c r="F23" s="47"/>
      <c r="G23" s="47">
        <v>233</v>
      </c>
      <c r="H23" s="47">
        <v>0</v>
      </c>
      <c r="I23" s="47">
        <v>0</v>
      </c>
      <c r="J23" s="47">
        <v>233</v>
      </c>
      <c r="K23" s="47">
        <v>188</v>
      </c>
      <c r="L23" s="47">
        <v>0</v>
      </c>
      <c r="M23" s="47">
        <v>188</v>
      </c>
      <c r="N23" s="47">
        <v>263</v>
      </c>
      <c r="O23" s="47">
        <v>0</v>
      </c>
      <c r="P23" s="47">
        <v>263</v>
      </c>
      <c r="Q23" s="47">
        <v>451</v>
      </c>
      <c r="R23" s="47">
        <v>0</v>
      </c>
      <c r="S23" s="47">
        <v>451</v>
      </c>
      <c r="V23" s="44" t="s">
        <v>64</v>
      </c>
      <c r="W23" s="19">
        <f>AD19+AD20+AD21+AD22+AD23</f>
        <v>1813</v>
      </c>
      <c r="X23" s="19">
        <f>AE19+AE20+AE21+AE22+AE23</f>
        <v>1576</v>
      </c>
      <c r="Y23" s="19">
        <f>AF19+AF20+AF21+AF22+AF23</f>
        <v>1964</v>
      </c>
      <c r="Z23" s="19">
        <f t="shared" si="3"/>
        <v>3540</v>
      </c>
      <c r="AA23" s="28"/>
      <c r="AB23" s="48" t="s">
        <v>65</v>
      </c>
      <c r="AC23" s="51"/>
      <c r="AD23" s="24">
        <f t="shared" si="6"/>
        <v>454</v>
      </c>
      <c r="AE23" s="24">
        <f t="shared" si="7"/>
        <v>430</v>
      </c>
      <c r="AF23" s="24">
        <f t="shared" si="8"/>
        <v>493</v>
      </c>
      <c r="AG23" s="19">
        <f t="shared" si="5"/>
        <v>923</v>
      </c>
    </row>
    <row r="24" spans="1:35" ht="17.25" customHeight="1" x14ac:dyDescent="0.15">
      <c r="A24" s="47">
        <v>24</v>
      </c>
      <c r="B24" s="47" t="s">
        <v>53</v>
      </c>
      <c r="C24" s="47">
        <v>0</v>
      </c>
      <c r="D24" s="47"/>
      <c r="E24" s="47">
        <v>0</v>
      </c>
      <c r="F24" s="47"/>
      <c r="G24" s="47">
        <v>445</v>
      </c>
      <c r="H24" s="47">
        <v>5</v>
      </c>
      <c r="I24" s="47">
        <v>0</v>
      </c>
      <c r="J24" s="47">
        <v>450</v>
      </c>
      <c r="K24" s="47">
        <v>426</v>
      </c>
      <c r="L24" s="47">
        <v>5</v>
      </c>
      <c r="M24" s="47">
        <v>431</v>
      </c>
      <c r="N24" s="47">
        <v>506</v>
      </c>
      <c r="O24" s="47">
        <v>0</v>
      </c>
      <c r="P24" s="47">
        <v>506</v>
      </c>
      <c r="Q24" s="47">
        <v>932</v>
      </c>
      <c r="R24" s="47">
        <v>5</v>
      </c>
      <c r="S24" s="47">
        <v>937</v>
      </c>
      <c r="V24" s="44" t="s">
        <v>66</v>
      </c>
      <c r="W24" s="19">
        <f>AD31+AD32</f>
        <v>1380</v>
      </c>
      <c r="X24" s="19">
        <f>AE31+AE32</f>
        <v>1618</v>
      </c>
      <c r="Y24" s="19">
        <f>AF31+AF32</f>
        <v>1742</v>
      </c>
      <c r="Z24" s="19">
        <f t="shared" si="3"/>
        <v>3360</v>
      </c>
      <c r="AA24" s="16"/>
      <c r="AB24" s="48" t="s">
        <v>128</v>
      </c>
      <c r="AC24" s="51"/>
      <c r="AD24" s="19">
        <f>AD15+SUM(AD17:AD23)</f>
        <v>3305</v>
      </c>
      <c r="AE24" s="19">
        <f>AE15+SUM(AE17:AE23)</f>
        <v>3013</v>
      </c>
      <c r="AF24" s="19">
        <f>AF15+SUM(AF17:AF23)</f>
        <v>3663</v>
      </c>
      <c r="AG24" s="19">
        <f>AG15+SUM(AG17:AG23)</f>
        <v>6676</v>
      </c>
    </row>
    <row r="25" spans="1:35" ht="17.25" customHeight="1" x14ac:dyDescent="0.15">
      <c r="A25" s="47">
        <v>25</v>
      </c>
      <c r="B25" s="47" t="s">
        <v>68</v>
      </c>
      <c r="C25" s="47">
        <v>0</v>
      </c>
      <c r="D25" s="47"/>
      <c r="E25" s="47">
        <v>0</v>
      </c>
      <c r="F25" s="47"/>
      <c r="G25" s="47">
        <v>257</v>
      </c>
      <c r="H25" s="47">
        <v>2</v>
      </c>
      <c r="I25" s="47">
        <v>0</v>
      </c>
      <c r="J25" s="47">
        <v>259</v>
      </c>
      <c r="K25" s="47">
        <v>124</v>
      </c>
      <c r="L25" s="47">
        <v>0</v>
      </c>
      <c r="M25" s="47">
        <v>124</v>
      </c>
      <c r="N25" s="47">
        <v>247</v>
      </c>
      <c r="O25" s="47">
        <v>2</v>
      </c>
      <c r="P25" s="47">
        <v>249</v>
      </c>
      <c r="Q25" s="47">
        <v>371</v>
      </c>
      <c r="R25" s="47">
        <v>2</v>
      </c>
      <c r="S25" s="47">
        <v>373</v>
      </c>
      <c r="V25" s="44" t="s">
        <v>135</v>
      </c>
      <c r="W25" s="19">
        <f>AD33+AD34</f>
        <v>513</v>
      </c>
      <c r="X25" s="19">
        <f>AE33+AE34</f>
        <v>477</v>
      </c>
      <c r="Y25" s="19">
        <f>AF33+AF34</f>
        <v>564</v>
      </c>
      <c r="Z25" s="19">
        <f t="shared" si="3"/>
        <v>1041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7">
        <v>26</v>
      </c>
      <c r="B26" s="47" t="s">
        <v>57</v>
      </c>
      <c r="C26" s="47">
        <v>0</v>
      </c>
      <c r="D26" s="47"/>
      <c r="E26" s="47">
        <v>0</v>
      </c>
      <c r="F26" s="47"/>
      <c r="G26" s="47">
        <v>490</v>
      </c>
      <c r="H26" s="47">
        <v>1</v>
      </c>
      <c r="I26" s="47">
        <v>2</v>
      </c>
      <c r="J26" s="47">
        <v>493</v>
      </c>
      <c r="K26" s="47">
        <v>468</v>
      </c>
      <c r="L26" s="47">
        <v>2</v>
      </c>
      <c r="M26" s="47">
        <v>470</v>
      </c>
      <c r="N26" s="47">
        <v>542</v>
      </c>
      <c r="O26" s="47">
        <v>1</v>
      </c>
      <c r="P26" s="47">
        <v>543</v>
      </c>
      <c r="Q26" s="47">
        <v>1010</v>
      </c>
      <c r="R26" s="47">
        <v>3</v>
      </c>
      <c r="S26" s="47">
        <v>1013</v>
      </c>
      <c r="V26" s="44" t="s">
        <v>182</v>
      </c>
      <c r="W26" s="19">
        <f>AD35+AD36+AD37</f>
        <v>2249</v>
      </c>
      <c r="X26" s="19">
        <f>AE35+AE36+AE37</f>
        <v>2976</v>
      </c>
      <c r="Y26" s="19">
        <f>AF35+AF36+AF37</f>
        <v>3104</v>
      </c>
      <c r="Z26" s="19">
        <f t="shared" si="3"/>
        <v>6080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7">
        <v>27</v>
      </c>
      <c r="B27" s="47" t="s">
        <v>59</v>
      </c>
      <c r="C27" s="47">
        <v>0</v>
      </c>
      <c r="D27" s="47"/>
      <c r="E27" s="47">
        <v>0</v>
      </c>
      <c r="F27" s="47"/>
      <c r="G27" s="47">
        <v>300</v>
      </c>
      <c r="H27" s="47">
        <v>0</v>
      </c>
      <c r="I27" s="47">
        <v>2</v>
      </c>
      <c r="J27" s="47">
        <v>302</v>
      </c>
      <c r="K27" s="47">
        <v>258</v>
      </c>
      <c r="L27" s="47">
        <v>1</v>
      </c>
      <c r="M27" s="47">
        <v>259</v>
      </c>
      <c r="N27" s="47">
        <v>334</v>
      </c>
      <c r="O27" s="47">
        <v>1</v>
      </c>
      <c r="P27" s="47">
        <v>335</v>
      </c>
      <c r="Q27" s="47">
        <v>592</v>
      </c>
      <c r="R27" s="47">
        <v>2</v>
      </c>
      <c r="S27" s="47">
        <v>594</v>
      </c>
      <c r="V27" s="44" t="s">
        <v>168</v>
      </c>
      <c r="W27" s="19">
        <f>VLOOKUP($A20,$A$2:$S$67,10,FALSE)</f>
        <v>87</v>
      </c>
      <c r="X27" s="19">
        <f>VLOOKUP($A20,$A$2:$S$67,13,FALSE)</f>
        <v>75</v>
      </c>
      <c r="Y27" s="19">
        <f>VLOOKUP($A20,$A$2:$S$67,16,FALSE)</f>
        <v>78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7">
        <v>28</v>
      </c>
      <c r="B28" s="47" t="s">
        <v>62</v>
      </c>
      <c r="C28" s="47">
        <v>0</v>
      </c>
      <c r="D28" s="47"/>
      <c r="E28" s="47">
        <v>0</v>
      </c>
      <c r="F28" s="47"/>
      <c r="G28" s="47">
        <v>303</v>
      </c>
      <c r="H28" s="47">
        <v>1</v>
      </c>
      <c r="I28" s="47">
        <v>1</v>
      </c>
      <c r="J28" s="47">
        <v>305</v>
      </c>
      <c r="K28" s="47">
        <v>292</v>
      </c>
      <c r="L28" s="47">
        <v>1</v>
      </c>
      <c r="M28" s="47">
        <v>293</v>
      </c>
      <c r="N28" s="47">
        <v>342</v>
      </c>
      <c r="O28" s="47">
        <v>2</v>
      </c>
      <c r="P28" s="47">
        <v>344</v>
      </c>
      <c r="Q28" s="47">
        <v>634</v>
      </c>
      <c r="R28" s="47">
        <v>3</v>
      </c>
      <c r="S28" s="47">
        <v>637</v>
      </c>
      <c r="V28" s="44" t="s">
        <v>213</v>
      </c>
      <c r="W28" s="19">
        <f>AD50</f>
        <v>1775</v>
      </c>
      <c r="X28" s="19">
        <f>AE50</f>
        <v>2491</v>
      </c>
      <c r="Y28" s="19">
        <f>AF50</f>
        <v>2614</v>
      </c>
      <c r="Z28" s="19">
        <f t="shared" si="3"/>
        <v>5105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7">
        <v>29</v>
      </c>
      <c r="B29" s="47" t="s">
        <v>65</v>
      </c>
      <c r="C29" s="47">
        <v>0</v>
      </c>
      <c r="D29" s="47"/>
      <c r="E29" s="47">
        <v>0</v>
      </c>
      <c r="F29" s="47"/>
      <c r="G29" s="47">
        <v>451</v>
      </c>
      <c r="H29" s="47">
        <v>1</v>
      </c>
      <c r="I29" s="47">
        <v>2</v>
      </c>
      <c r="J29" s="47">
        <v>454</v>
      </c>
      <c r="K29" s="47">
        <v>428</v>
      </c>
      <c r="L29" s="47">
        <v>2</v>
      </c>
      <c r="M29" s="47">
        <v>430</v>
      </c>
      <c r="N29" s="47">
        <v>492</v>
      </c>
      <c r="O29" s="47">
        <v>1</v>
      </c>
      <c r="P29" s="47">
        <v>493</v>
      </c>
      <c r="Q29" s="47">
        <v>920</v>
      </c>
      <c r="R29" s="47">
        <v>3</v>
      </c>
      <c r="S29" s="47">
        <v>923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33</v>
      </c>
      <c r="Y29" s="19">
        <f t="shared" ref="Y29:Y52" si="11">VLOOKUP($A44,$A$2:$S$67,16,FALSE)</f>
        <v>35</v>
      </c>
      <c r="Z29" s="19">
        <f t="shared" si="3"/>
        <v>68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7">
        <v>30</v>
      </c>
      <c r="B30" s="47" t="s">
        <v>76</v>
      </c>
      <c r="C30" s="47">
        <v>0</v>
      </c>
      <c r="D30" s="47"/>
      <c r="E30" s="47">
        <v>0</v>
      </c>
      <c r="F30" s="47"/>
      <c r="G30" s="47">
        <v>699</v>
      </c>
      <c r="H30" s="47">
        <v>0</v>
      </c>
      <c r="I30" s="47">
        <v>3</v>
      </c>
      <c r="J30" s="47">
        <v>702</v>
      </c>
      <c r="K30" s="47">
        <v>817</v>
      </c>
      <c r="L30" s="47">
        <v>0</v>
      </c>
      <c r="M30" s="47">
        <v>817</v>
      </c>
      <c r="N30" s="47">
        <v>886</v>
      </c>
      <c r="O30" s="47">
        <v>3</v>
      </c>
      <c r="P30" s="47">
        <v>889</v>
      </c>
      <c r="Q30" s="47">
        <v>1703</v>
      </c>
      <c r="R30" s="47">
        <v>3</v>
      </c>
      <c r="S30" s="47">
        <v>1706</v>
      </c>
      <c r="V30" s="44" t="s">
        <v>77</v>
      </c>
      <c r="W30" s="19">
        <f t="shared" si="9"/>
        <v>82</v>
      </c>
      <c r="X30" s="19">
        <f t="shared" si="10"/>
        <v>87</v>
      </c>
      <c r="Y30" s="19">
        <f t="shared" si="11"/>
        <v>84</v>
      </c>
      <c r="Z30" s="19">
        <f t="shared" si="3"/>
        <v>171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7">
        <v>31</v>
      </c>
      <c r="B31" s="47" t="s">
        <v>78</v>
      </c>
      <c r="C31" s="47">
        <v>0</v>
      </c>
      <c r="D31" s="47"/>
      <c r="E31" s="47">
        <v>0</v>
      </c>
      <c r="F31" s="47"/>
      <c r="G31" s="47">
        <v>666</v>
      </c>
      <c r="H31" s="47">
        <v>7</v>
      </c>
      <c r="I31" s="47">
        <v>5</v>
      </c>
      <c r="J31" s="47">
        <v>678</v>
      </c>
      <c r="K31" s="47">
        <v>793</v>
      </c>
      <c r="L31" s="47">
        <v>8</v>
      </c>
      <c r="M31" s="47">
        <v>801</v>
      </c>
      <c r="N31" s="47">
        <v>847</v>
      </c>
      <c r="O31" s="47">
        <v>6</v>
      </c>
      <c r="P31" s="47">
        <v>853</v>
      </c>
      <c r="Q31" s="47">
        <v>1640</v>
      </c>
      <c r="R31" s="47">
        <v>14</v>
      </c>
      <c r="S31" s="47">
        <v>1654</v>
      </c>
      <c r="V31" s="44" t="s">
        <v>79</v>
      </c>
      <c r="W31" s="19">
        <f t="shared" si="9"/>
        <v>66</v>
      </c>
      <c r="X31" s="19">
        <f t="shared" si="10"/>
        <v>64</v>
      </c>
      <c r="Y31" s="19">
        <f t="shared" si="11"/>
        <v>65</v>
      </c>
      <c r="Z31" s="19">
        <f t="shared" si="3"/>
        <v>129</v>
      </c>
      <c r="AA31" s="28"/>
      <c r="AB31" s="48" t="s">
        <v>80</v>
      </c>
      <c r="AC31" s="49"/>
      <c r="AD31" s="24">
        <f>VLOOKUP($A30,$A$2:$S$67,10,FALSE)</f>
        <v>702</v>
      </c>
      <c r="AE31" s="24">
        <f>VLOOKUP($A30,$A$2:$S$67,13,FALSE)</f>
        <v>817</v>
      </c>
      <c r="AF31" s="24">
        <f>VLOOKUP($A30,$A$2:$S$67,16,FALSE)</f>
        <v>889</v>
      </c>
      <c r="AG31" s="19">
        <f t="shared" ref="AG31:AG37" si="12">AE31+AF31</f>
        <v>1706</v>
      </c>
    </row>
    <row r="32" spans="1:35" ht="17.25" customHeight="1" x14ac:dyDescent="0.15">
      <c r="A32" s="47">
        <v>32</v>
      </c>
      <c r="B32" s="47" t="s">
        <v>81</v>
      </c>
      <c r="C32" s="47">
        <v>0</v>
      </c>
      <c r="D32" s="47"/>
      <c r="E32" s="47">
        <v>0</v>
      </c>
      <c r="F32" s="47"/>
      <c r="G32" s="47">
        <v>689</v>
      </c>
      <c r="H32" s="47">
        <v>3</v>
      </c>
      <c r="I32" s="47">
        <v>4</v>
      </c>
      <c r="J32" s="47">
        <v>696</v>
      </c>
      <c r="K32" s="47">
        <v>864</v>
      </c>
      <c r="L32" s="47">
        <v>4</v>
      </c>
      <c r="M32" s="47">
        <v>868</v>
      </c>
      <c r="N32" s="47">
        <v>941</v>
      </c>
      <c r="O32" s="47">
        <v>6</v>
      </c>
      <c r="P32" s="47">
        <v>947</v>
      </c>
      <c r="Q32" s="47">
        <v>1805</v>
      </c>
      <c r="R32" s="47">
        <v>10</v>
      </c>
      <c r="S32" s="47">
        <v>1815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42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678</v>
      </c>
      <c r="AE32" s="24">
        <f>VLOOKUP($A31,$A$2:$S$67,13,FALSE)</f>
        <v>801</v>
      </c>
      <c r="AF32" s="24">
        <f>VLOOKUP($A31,$A$2:$S$67,16,FALSE)</f>
        <v>853</v>
      </c>
      <c r="AG32" s="19">
        <f t="shared" si="12"/>
        <v>1654</v>
      </c>
    </row>
    <row r="33" spans="1:33" ht="17.25" customHeight="1" x14ac:dyDescent="0.15">
      <c r="A33" s="47">
        <v>33</v>
      </c>
      <c r="B33" s="47" t="s">
        <v>84</v>
      </c>
      <c r="C33" s="47">
        <v>0</v>
      </c>
      <c r="D33" s="47"/>
      <c r="E33" s="47">
        <v>0</v>
      </c>
      <c r="F33" s="47"/>
      <c r="G33" s="47">
        <v>957</v>
      </c>
      <c r="H33" s="47">
        <v>1</v>
      </c>
      <c r="I33" s="47">
        <v>6</v>
      </c>
      <c r="J33" s="47">
        <v>964</v>
      </c>
      <c r="K33" s="47">
        <v>1386</v>
      </c>
      <c r="L33" s="47">
        <v>5</v>
      </c>
      <c r="M33" s="47">
        <v>1391</v>
      </c>
      <c r="N33" s="47">
        <v>1425</v>
      </c>
      <c r="O33" s="47">
        <v>4</v>
      </c>
      <c r="P33" s="47">
        <v>1429</v>
      </c>
      <c r="Q33" s="47">
        <v>2811</v>
      </c>
      <c r="R33" s="47">
        <v>9</v>
      </c>
      <c r="S33" s="47">
        <v>2820</v>
      </c>
      <c r="V33" s="44" t="s">
        <v>85</v>
      </c>
      <c r="W33" s="19">
        <f t="shared" si="9"/>
        <v>10</v>
      </c>
      <c r="X33" s="19">
        <f t="shared" si="10"/>
        <v>12</v>
      </c>
      <c r="Y33" s="19">
        <f t="shared" si="11"/>
        <v>13</v>
      </c>
      <c r="Z33" s="19">
        <f t="shared" si="3"/>
        <v>25</v>
      </c>
      <c r="AA33" s="28"/>
      <c r="AB33" s="48" t="s">
        <v>86</v>
      </c>
      <c r="AC33" s="49"/>
      <c r="AD33" s="24">
        <f>VLOOKUP($A42,$A$2:$S$67,10,FALSE)</f>
        <v>265</v>
      </c>
      <c r="AE33" s="24">
        <f>VLOOKUP($A42,$A$2:$S$67,13,FALSE)</f>
        <v>228</v>
      </c>
      <c r="AF33" s="24">
        <f>VLOOKUP($A42,$A$2:$S$67,16,FALSE)</f>
        <v>297</v>
      </c>
      <c r="AG33" s="19">
        <f t="shared" si="12"/>
        <v>525</v>
      </c>
    </row>
    <row r="34" spans="1:33" ht="17.25" customHeight="1" x14ac:dyDescent="0.15">
      <c r="A34" s="47">
        <v>34</v>
      </c>
      <c r="B34" s="47" t="s">
        <v>87</v>
      </c>
      <c r="C34" s="47">
        <v>0</v>
      </c>
      <c r="D34" s="47"/>
      <c r="E34" s="47">
        <v>0</v>
      </c>
      <c r="F34" s="47"/>
      <c r="G34" s="47">
        <v>582</v>
      </c>
      <c r="H34" s="47">
        <v>2</v>
      </c>
      <c r="I34" s="47">
        <v>5</v>
      </c>
      <c r="J34" s="47">
        <v>589</v>
      </c>
      <c r="K34" s="47">
        <v>713</v>
      </c>
      <c r="L34" s="47">
        <v>4</v>
      </c>
      <c r="M34" s="47">
        <v>717</v>
      </c>
      <c r="N34" s="47">
        <v>725</v>
      </c>
      <c r="O34" s="47">
        <v>3</v>
      </c>
      <c r="P34" s="47">
        <v>728</v>
      </c>
      <c r="Q34" s="47">
        <v>1438</v>
      </c>
      <c r="R34" s="47">
        <v>7</v>
      </c>
      <c r="S34" s="47">
        <v>1445</v>
      </c>
      <c r="V34" s="44" t="s">
        <v>88</v>
      </c>
      <c r="W34" s="19">
        <f t="shared" si="9"/>
        <v>39</v>
      </c>
      <c r="X34" s="19">
        <f t="shared" si="10"/>
        <v>45</v>
      </c>
      <c r="Y34" s="19">
        <f t="shared" si="11"/>
        <v>43</v>
      </c>
      <c r="Z34" s="19">
        <f t="shared" si="3"/>
        <v>88</v>
      </c>
      <c r="AA34" s="28"/>
      <c r="AB34" s="48" t="s">
        <v>89</v>
      </c>
      <c r="AC34" s="49"/>
      <c r="AD34" s="24">
        <f>VLOOKUP($A43,$A$2:$S$67,10,FALSE)</f>
        <v>248</v>
      </c>
      <c r="AE34" s="24">
        <f>VLOOKUP($A43,$A$2:$S$67,13,FALSE)</f>
        <v>249</v>
      </c>
      <c r="AF34" s="24">
        <f>VLOOKUP($A43,$A$2:$S$67,16,FALSE)</f>
        <v>267</v>
      </c>
      <c r="AG34" s="19">
        <f t="shared" si="12"/>
        <v>516</v>
      </c>
    </row>
    <row r="35" spans="1:33" ht="17.25" customHeight="1" x14ac:dyDescent="0.15">
      <c r="A35" s="47">
        <v>35</v>
      </c>
      <c r="B35" s="47" t="s">
        <v>90</v>
      </c>
      <c r="C35" s="47">
        <v>0</v>
      </c>
      <c r="D35" s="47"/>
      <c r="E35" s="47">
        <v>0</v>
      </c>
      <c r="F35" s="47"/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V35" s="44" t="s">
        <v>91</v>
      </c>
      <c r="W35" s="19">
        <f t="shared" si="9"/>
        <v>21</v>
      </c>
      <c r="X35" s="19">
        <f t="shared" si="10"/>
        <v>23</v>
      </c>
      <c r="Y35" s="19">
        <f t="shared" si="11"/>
        <v>14</v>
      </c>
      <c r="Z35" s="19">
        <f t="shared" si="3"/>
        <v>37</v>
      </c>
      <c r="AA35" s="28"/>
      <c r="AB35" s="48" t="s">
        <v>92</v>
      </c>
      <c r="AC35" s="49"/>
      <c r="AD35" s="24">
        <f>VLOOKUP($A32,$A$2:$S$67,10,FALSE)</f>
        <v>696</v>
      </c>
      <c r="AE35" s="24">
        <f>VLOOKUP($A32,$A$2:$S$67,13,FALSE)</f>
        <v>868</v>
      </c>
      <c r="AF35" s="24">
        <f>VLOOKUP($A32,$A$2:$S$67,16,FALSE)</f>
        <v>947</v>
      </c>
      <c r="AG35" s="19">
        <f t="shared" si="12"/>
        <v>1815</v>
      </c>
    </row>
    <row r="36" spans="1:33" ht="17.25" customHeight="1" x14ac:dyDescent="0.15">
      <c r="A36" s="47">
        <v>36</v>
      </c>
      <c r="B36" s="47" t="s">
        <v>93</v>
      </c>
      <c r="C36" s="47">
        <v>0</v>
      </c>
      <c r="D36" s="47"/>
      <c r="E36" s="47">
        <v>0</v>
      </c>
      <c r="F36" s="47"/>
      <c r="G36" s="47">
        <v>654</v>
      </c>
      <c r="H36" s="47">
        <v>3</v>
      </c>
      <c r="I36" s="47">
        <v>3</v>
      </c>
      <c r="J36" s="47">
        <v>660</v>
      </c>
      <c r="K36" s="47">
        <v>669</v>
      </c>
      <c r="L36" s="47">
        <v>4</v>
      </c>
      <c r="M36" s="47">
        <v>673</v>
      </c>
      <c r="N36" s="47">
        <v>770</v>
      </c>
      <c r="O36" s="47">
        <v>3</v>
      </c>
      <c r="P36" s="47">
        <v>773</v>
      </c>
      <c r="Q36" s="47">
        <v>1439</v>
      </c>
      <c r="R36" s="47">
        <v>7</v>
      </c>
      <c r="S36" s="47">
        <v>1446</v>
      </c>
      <c r="V36" s="44" t="s">
        <v>94</v>
      </c>
      <c r="W36" s="19">
        <f t="shared" si="9"/>
        <v>114</v>
      </c>
      <c r="X36" s="19">
        <f t="shared" si="10"/>
        <v>106</v>
      </c>
      <c r="Y36" s="19">
        <f t="shared" si="11"/>
        <v>125</v>
      </c>
      <c r="Z36" s="19">
        <f t="shared" si="3"/>
        <v>231</v>
      </c>
      <c r="AA36" s="28"/>
      <c r="AB36" s="48" t="s">
        <v>84</v>
      </c>
      <c r="AC36" s="49"/>
      <c r="AD36" s="24">
        <f>VLOOKUP($A33,$A$2:$S$67,10,FALSE)</f>
        <v>964</v>
      </c>
      <c r="AE36" s="24">
        <f>VLOOKUP($A33,$A$2:$S$67,13,FALSE)</f>
        <v>1391</v>
      </c>
      <c r="AF36" s="24">
        <f>VLOOKUP($A33,$A$2:$S$67,16,FALSE)</f>
        <v>1429</v>
      </c>
      <c r="AG36" s="19">
        <f t="shared" si="12"/>
        <v>2820</v>
      </c>
    </row>
    <row r="37" spans="1:33" ht="17.25" customHeight="1" x14ac:dyDescent="0.15">
      <c r="A37" s="47">
        <v>37</v>
      </c>
      <c r="B37" s="47" t="s">
        <v>95</v>
      </c>
      <c r="C37" s="47">
        <v>0</v>
      </c>
      <c r="D37" s="47"/>
      <c r="E37" s="47">
        <v>0</v>
      </c>
      <c r="F37" s="47"/>
      <c r="G37" s="47">
        <v>455</v>
      </c>
      <c r="H37" s="47">
        <v>1</v>
      </c>
      <c r="I37" s="47">
        <v>1</v>
      </c>
      <c r="J37" s="47">
        <v>457</v>
      </c>
      <c r="K37" s="47">
        <v>508</v>
      </c>
      <c r="L37" s="47">
        <v>4</v>
      </c>
      <c r="M37" s="47">
        <v>512</v>
      </c>
      <c r="N37" s="47">
        <v>565</v>
      </c>
      <c r="O37" s="47">
        <v>4</v>
      </c>
      <c r="P37" s="47">
        <v>569</v>
      </c>
      <c r="Q37" s="47">
        <v>1073</v>
      </c>
      <c r="R37" s="47">
        <v>8</v>
      </c>
      <c r="S37" s="47">
        <v>1081</v>
      </c>
      <c r="V37" s="44" t="s">
        <v>96</v>
      </c>
      <c r="W37" s="19">
        <f t="shared" si="9"/>
        <v>160</v>
      </c>
      <c r="X37" s="19">
        <f t="shared" si="10"/>
        <v>135</v>
      </c>
      <c r="Y37" s="19">
        <f t="shared" si="11"/>
        <v>158</v>
      </c>
      <c r="Z37" s="19">
        <f t="shared" si="3"/>
        <v>293</v>
      </c>
      <c r="AA37" s="28"/>
      <c r="AB37" s="48" t="s">
        <v>87</v>
      </c>
      <c r="AC37" s="49"/>
      <c r="AD37" s="24">
        <f>VLOOKUP($A34,$A$2:$S$67,10,FALSE)</f>
        <v>589</v>
      </c>
      <c r="AE37" s="24">
        <f>VLOOKUP($A34,$A$2:$S$67,13,FALSE)</f>
        <v>717</v>
      </c>
      <c r="AF37" s="24">
        <f>VLOOKUP($A34,$A$2:$S$67,16,FALSE)</f>
        <v>728</v>
      </c>
      <c r="AG37" s="19">
        <f t="shared" si="12"/>
        <v>1445</v>
      </c>
    </row>
    <row r="38" spans="1:33" ht="17.25" customHeight="1" x14ac:dyDescent="0.15">
      <c r="A38" s="47">
        <v>38</v>
      </c>
      <c r="B38" s="47" t="s">
        <v>97</v>
      </c>
      <c r="C38" s="47">
        <v>0</v>
      </c>
      <c r="D38" s="47"/>
      <c r="E38" s="47">
        <v>0</v>
      </c>
      <c r="F38" s="47"/>
      <c r="G38" s="47">
        <v>416</v>
      </c>
      <c r="H38" s="47">
        <v>3</v>
      </c>
      <c r="I38" s="47">
        <v>3</v>
      </c>
      <c r="J38" s="47">
        <v>422</v>
      </c>
      <c r="K38" s="47">
        <v>565</v>
      </c>
      <c r="L38" s="47">
        <v>3</v>
      </c>
      <c r="M38" s="47">
        <v>568</v>
      </c>
      <c r="N38" s="47">
        <v>602</v>
      </c>
      <c r="O38" s="47">
        <v>5</v>
      </c>
      <c r="P38" s="47">
        <v>607</v>
      </c>
      <c r="Q38" s="47">
        <v>1167</v>
      </c>
      <c r="R38" s="47">
        <v>8</v>
      </c>
      <c r="S38" s="47">
        <v>1175</v>
      </c>
      <c r="V38" s="44" t="s">
        <v>98</v>
      </c>
      <c r="W38" s="19">
        <f t="shared" si="9"/>
        <v>37</v>
      </c>
      <c r="X38" s="19">
        <f t="shared" si="10"/>
        <v>35</v>
      </c>
      <c r="Y38" s="19">
        <f t="shared" si="11"/>
        <v>34</v>
      </c>
      <c r="Z38" s="19">
        <f t="shared" si="3"/>
        <v>69</v>
      </c>
      <c r="AA38" s="16"/>
      <c r="AB38" s="48" t="s">
        <v>67</v>
      </c>
      <c r="AC38" s="49"/>
      <c r="AD38" s="19">
        <f>SUM(AD31:AD37)</f>
        <v>4142</v>
      </c>
      <c r="AE38" s="19">
        <f>SUM(AE31:AE37)</f>
        <v>5071</v>
      </c>
      <c r="AF38" s="19">
        <f>SUM(AF31:AF37)</f>
        <v>5410</v>
      </c>
      <c r="AG38" s="19">
        <f>SUM(AG31:AG37)</f>
        <v>10481</v>
      </c>
    </row>
    <row r="39" spans="1:33" ht="17.25" customHeight="1" x14ac:dyDescent="0.15">
      <c r="A39" s="47">
        <v>39</v>
      </c>
      <c r="B39" s="47" t="s">
        <v>99</v>
      </c>
      <c r="C39" s="47">
        <v>0</v>
      </c>
      <c r="D39" s="47"/>
      <c r="E39" s="47">
        <v>0</v>
      </c>
      <c r="F39" s="47"/>
      <c r="G39" s="47">
        <v>191</v>
      </c>
      <c r="H39" s="47">
        <v>1</v>
      </c>
      <c r="I39" s="47">
        <v>6</v>
      </c>
      <c r="J39" s="47">
        <v>198</v>
      </c>
      <c r="K39" s="47">
        <v>316</v>
      </c>
      <c r="L39" s="47">
        <v>2</v>
      </c>
      <c r="M39" s="47">
        <v>318</v>
      </c>
      <c r="N39" s="47">
        <v>307</v>
      </c>
      <c r="O39" s="47">
        <v>6</v>
      </c>
      <c r="P39" s="47">
        <v>313</v>
      </c>
      <c r="Q39" s="47">
        <v>623</v>
      </c>
      <c r="R39" s="47">
        <v>8</v>
      </c>
      <c r="S39" s="47">
        <v>631</v>
      </c>
      <c r="V39" s="44" t="s">
        <v>100</v>
      </c>
      <c r="W39" s="19">
        <f t="shared" si="9"/>
        <v>39</v>
      </c>
      <c r="X39" s="19">
        <f t="shared" si="10"/>
        <v>32</v>
      </c>
      <c r="Y39" s="19">
        <f t="shared" si="11"/>
        <v>37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7">
        <v>40</v>
      </c>
      <c r="B40" s="47" t="s">
        <v>101</v>
      </c>
      <c r="C40" s="47">
        <v>0</v>
      </c>
      <c r="D40" s="47"/>
      <c r="E40" s="47">
        <v>0</v>
      </c>
      <c r="F40" s="47"/>
      <c r="G40" s="47">
        <v>361</v>
      </c>
      <c r="H40" s="47">
        <v>3</v>
      </c>
      <c r="I40" s="47">
        <v>4</v>
      </c>
      <c r="J40" s="47">
        <v>368</v>
      </c>
      <c r="K40" s="47">
        <v>583</v>
      </c>
      <c r="L40" s="47">
        <v>3</v>
      </c>
      <c r="M40" s="47">
        <v>586</v>
      </c>
      <c r="N40" s="47">
        <v>591</v>
      </c>
      <c r="O40" s="47">
        <v>5</v>
      </c>
      <c r="P40" s="47">
        <v>596</v>
      </c>
      <c r="Q40" s="47">
        <v>1174</v>
      </c>
      <c r="R40" s="47">
        <v>8</v>
      </c>
      <c r="S40" s="47">
        <v>1182</v>
      </c>
      <c r="V40" s="44" t="s">
        <v>102</v>
      </c>
      <c r="W40" s="19">
        <f t="shared" si="9"/>
        <v>111</v>
      </c>
      <c r="X40" s="19">
        <f t="shared" si="10"/>
        <v>105</v>
      </c>
      <c r="Y40" s="19">
        <f t="shared" si="11"/>
        <v>112</v>
      </c>
      <c r="Z40" s="19">
        <f t="shared" si="3"/>
        <v>217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7">
        <v>41</v>
      </c>
      <c r="B41" s="47" t="s">
        <v>103</v>
      </c>
      <c r="C41" s="47">
        <v>0</v>
      </c>
      <c r="D41" s="47"/>
      <c r="E41" s="47">
        <v>0</v>
      </c>
      <c r="F41" s="47"/>
      <c r="G41" s="47">
        <v>322</v>
      </c>
      <c r="H41" s="47">
        <v>2</v>
      </c>
      <c r="I41" s="47">
        <v>6</v>
      </c>
      <c r="J41" s="47">
        <v>330</v>
      </c>
      <c r="K41" s="47">
        <v>504</v>
      </c>
      <c r="L41" s="47">
        <v>3</v>
      </c>
      <c r="M41" s="47">
        <v>507</v>
      </c>
      <c r="N41" s="47">
        <v>524</v>
      </c>
      <c r="O41" s="47">
        <v>5</v>
      </c>
      <c r="P41" s="47">
        <v>529</v>
      </c>
      <c r="Q41" s="47">
        <v>1028</v>
      </c>
      <c r="R41" s="47">
        <v>8</v>
      </c>
      <c r="S41" s="47">
        <v>1036</v>
      </c>
      <c r="V41" s="44" t="s">
        <v>104</v>
      </c>
      <c r="W41" s="19">
        <f t="shared" si="9"/>
        <v>50</v>
      </c>
      <c r="X41" s="19">
        <f t="shared" si="10"/>
        <v>48</v>
      </c>
      <c r="Y41" s="19">
        <f t="shared" si="11"/>
        <v>47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7">
        <v>42</v>
      </c>
      <c r="B42" s="47" t="s">
        <v>105</v>
      </c>
      <c r="C42" s="47">
        <v>0</v>
      </c>
      <c r="D42" s="47"/>
      <c r="E42" s="47">
        <v>0</v>
      </c>
      <c r="F42" s="47"/>
      <c r="G42" s="47">
        <v>257</v>
      </c>
      <c r="H42" s="47">
        <v>4</v>
      </c>
      <c r="I42" s="47">
        <v>4</v>
      </c>
      <c r="J42" s="47">
        <v>265</v>
      </c>
      <c r="K42" s="47">
        <v>225</v>
      </c>
      <c r="L42" s="47">
        <v>3</v>
      </c>
      <c r="M42" s="47">
        <v>228</v>
      </c>
      <c r="N42" s="47">
        <v>291</v>
      </c>
      <c r="O42" s="47">
        <v>6</v>
      </c>
      <c r="P42" s="47">
        <v>297</v>
      </c>
      <c r="Q42" s="47">
        <v>516</v>
      </c>
      <c r="R42" s="47">
        <v>9</v>
      </c>
      <c r="S42" s="47">
        <v>525</v>
      </c>
      <c r="V42" s="44" t="s">
        <v>106</v>
      </c>
      <c r="W42" s="19">
        <f t="shared" si="9"/>
        <v>158</v>
      </c>
      <c r="X42" s="19">
        <f t="shared" si="10"/>
        <v>122</v>
      </c>
      <c r="Y42" s="19">
        <f t="shared" si="11"/>
        <v>146</v>
      </c>
      <c r="Z42" s="19">
        <f t="shared" si="3"/>
        <v>268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7">
        <v>43</v>
      </c>
      <c r="B43" s="47" t="s">
        <v>107</v>
      </c>
      <c r="C43" s="47">
        <v>0</v>
      </c>
      <c r="D43" s="47"/>
      <c r="E43" s="47">
        <v>0</v>
      </c>
      <c r="F43" s="47"/>
      <c r="G43" s="47">
        <v>248</v>
      </c>
      <c r="H43" s="47">
        <v>0</v>
      </c>
      <c r="I43" s="47">
        <v>0</v>
      </c>
      <c r="J43" s="47">
        <v>248</v>
      </c>
      <c r="K43" s="47">
        <v>249</v>
      </c>
      <c r="L43" s="47">
        <v>0</v>
      </c>
      <c r="M43" s="47">
        <v>249</v>
      </c>
      <c r="N43" s="47">
        <v>267</v>
      </c>
      <c r="O43" s="47">
        <v>0</v>
      </c>
      <c r="P43" s="47">
        <v>267</v>
      </c>
      <c r="Q43" s="47">
        <v>516</v>
      </c>
      <c r="R43" s="47">
        <v>0</v>
      </c>
      <c r="S43" s="47">
        <v>516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7">
        <v>50</v>
      </c>
      <c r="B44" s="47" t="s">
        <v>74</v>
      </c>
      <c r="C44" s="47">
        <v>0</v>
      </c>
      <c r="D44" s="47"/>
      <c r="E44" s="47">
        <v>0</v>
      </c>
      <c r="F44" s="47"/>
      <c r="G44" s="47">
        <v>39</v>
      </c>
      <c r="H44" s="47">
        <v>0</v>
      </c>
      <c r="I44" s="47">
        <v>0</v>
      </c>
      <c r="J44" s="47">
        <v>39</v>
      </c>
      <c r="K44" s="47">
        <v>33</v>
      </c>
      <c r="L44" s="47">
        <v>0</v>
      </c>
      <c r="M44" s="47">
        <v>33</v>
      </c>
      <c r="N44" s="47">
        <v>35</v>
      </c>
      <c r="O44" s="47">
        <v>0</v>
      </c>
      <c r="P44" s="47">
        <v>35</v>
      </c>
      <c r="Q44" s="47">
        <v>68</v>
      </c>
      <c r="R44" s="47">
        <v>0</v>
      </c>
      <c r="S44" s="47">
        <v>68</v>
      </c>
      <c r="V44" s="44" t="s">
        <v>110</v>
      </c>
      <c r="W44" s="19">
        <f t="shared" si="9"/>
        <v>97</v>
      </c>
      <c r="X44" s="19">
        <f t="shared" si="10"/>
        <v>79</v>
      </c>
      <c r="Y44" s="19">
        <f t="shared" si="11"/>
        <v>87</v>
      </c>
      <c r="Z44" s="19">
        <f t="shared" si="3"/>
        <v>166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7">
        <v>51</v>
      </c>
      <c r="B45" s="47" t="s">
        <v>77</v>
      </c>
      <c r="C45" s="47">
        <v>0</v>
      </c>
      <c r="D45" s="47"/>
      <c r="E45" s="47">
        <v>0</v>
      </c>
      <c r="F45" s="47"/>
      <c r="G45" s="47">
        <v>82</v>
      </c>
      <c r="H45" s="47">
        <v>0</v>
      </c>
      <c r="I45" s="47">
        <v>0</v>
      </c>
      <c r="J45" s="47">
        <v>82</v>
      </c>
      <c r="K45" s="47">
        <v>87</v>
      </c>
      <c r="L45" s="47">
        <v>0</v>
      </c>
      <c r="M45" s="47">
        <v>87</v>
      </c>
      <c r="N45" s="47">
        <v>84</v>
      </c>
      <c r="O45" s="47">
        <v>0</v>
      </c>
      <c r="P45" s="47">
        <v>84</v>
      </c>
      <c r="Q45" s="47">
        <v>171</v>
      </c>
      <c r="R45" s="47">
        <v>0</v>
      </c>
      <c r="S45" s="47">
        <v>171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143</v>
      </c>
      <c r="AC45" s="49"/>
      <c r="AD45" s="24">
        <f>VLOOKUP($A37,$A$2:$S$67,10,FALSE)</f>
        <v>457</v>
      </c>
      <c r="AE45" s="24">
        <f>VLOOKUP($A37,$A$2:$S$67,13,FALSE)</f>
        <v>512</v>
      </c>
      <c r="AF45" s="24">
        <f>VLOOKUP($A37,$A$2:$S$67,16,FALSE)</f>
        <v>569</v>
      </c>
      <c r="AG45" s="19">
        <f>AE45+AF45</f>
        <v>1081</v>
      </c>
    </row>
    <row r="46" spans="1:33" ht="17.25" customHeight="1" x14ac:dyDescent="0.15">
      <c r="A46" s="47">
        <v>52</v>
      </c>
      <c r="B46" s="47" t="s">
        <v>79</v>
      </c>
      <c r="C46" s="47">
        <v>0</v>
      </c>
      <c r="D46" s="47"/>
      <c r="E46" s="47">
        <v>0</v>
      </c>
      <c r="F46" s="47"/>
      <c r="G46" s="47">
        <v>66</v>
      </c>
      <c r="H46" s="47">
        <v>0</v>
      </c>
      <c r="I46" s="47">
        <v>0</v>
      </c>
      <c r="J46" s="47">
        <v>66</v>
      </c>
      <c r="K46" s="47">
        <v>64</v>
      </c>
      <c r="L46" s="47">
        <v>0</v>
      </c>
      <c r="M46" s="47">
        <v>64</v>
      </c>
      <c r="N46" s="47">
        <v>65</v>
      </c>
      <c r="O46" s="47">
        <v>0</v>
      </c>
      <c r="P46" s="47">
        <v>65</v>
      </c>
      <c r="Q46" s="47">
        <v>129</v>
      </c>
      <c r="R46" s="47">
        <v>0</v>
      </c>
      <c r="S46" s="47">
        <v>129</v>
      </c>
      <c r="V46" s="44" t="s">
        <v>113</v>
      </c>
      <c r="W46" s="19">
        <f t="shared" si="9"/>
        <v>112</v>
      </c>
      <c r="X46" s="19">
        <f t="shared" si="10"/>
        <v>124</v>
      </c>
      <c r="Y46" s="19">
        <f t="shared" si="11"/>
        <v>140</v>
      </c>
      <c r="Z46" s="19">
        <f t="shared" si="3"/>
        <v>264</v>
      </c>
      <c r="AA46" s="28"/>
      <c r="AB46" s="48" t="s">
        <v>173</v>
      </c>
      <c r="AC46" s="49"/>
      <c r="AD46" s="24">
        <f>VLOOKUP($A38,$A$2:$S$67,10,FALSE)</f>
        <v>422</v>
      </c>
      <c r="AE46" s="24">
        <f>VLOOKUP($A38,$A$2:$S$67,13,FALSE)</f>
        <v>568</v>
      </c>
      <c r="AF46" s="24">
        <f>VLOOKUP($A38,$A$2:$S$67,16,FALSE)</f>
        <v>607</v>
      </c>
      <c r="AG46" s="19">
        <f>AE46+AF46</f>
        <v>1175</v>
      </c>
    </row>
    <row r="47" spans="1:33" ht="17.25" customHeight="1" x14ac:dyDescent="0.15">
      <c r="A47" s="47">
        <v>53</v>
      </c>
      <c r="B47" s="47" t="s">
        <v>82</v>
      </c>
      <c r="C47" s="47">
        <v>0</v>
      </c>
      <c r="D47" s="47"/>
      <c r="E47" s="47">
        <v>0</v>
      </c>
      <c r="F47" s="47"/>
      <c r="G47" s="47">
        <v>46</v>
      </c>
      <c r="H47" s="47">
        <v>0</v>
      </c>
      <c r="I47" s="47">
        <v>0</v>
      </c>
      <c r="J47" s="47">
        <v>46</v>
      </c>
      <c r="K47" s="47">
        <v>47</v>
      </c>
      <c r="L47" s="47">
        <v>0</v>
      </c>
      <c r="M47" s="47">
        <v>47</v>
      </c>
      <c r="N47" s="47">
        <v>42</v>
      </c>
      <c r="O47" s="47">
        <v>0</v>
      </c>
      <c r="P47" s="47">
        <v>42</v>
      </c>
      <c r="Q47" s="47">
        <v>89</v>
      </c>
      <c r="R47" s="47">
        <v>0</v>
      </c>
      <c r="S47" s="47">
        <v>89</v>
      </c>
      <c r="V47" s="44" t="s">
        <v>214</v>
      </c>
      <c r="W47" s="19">
        <f t="shared" si="9"/>
        <v>63</v>
      </c>
      <c r="X47" s="19">
        <f t="shared" si="10"/>
        <v>58</v>
      </c>
      <c r="Y47" s="19">
        <f t="shared" si="11"/>
        <v>67</v>
      </c>
      <c r="Z47" s="19">
        <f t="shared" si="3"/>
        <v>125</v>
      </c>
      <c r="AA47" s="28"/>
      <c r="AB47" s="48" t="s">
        <v>215</v>
      </c>
      <c r="AC47" s="49"/>
      <c r="AD47" s="24">
        <f>VLOOKUP($A39,$A$2:$S$67,10,FALSE)</f>
        <v>198</v>
      </c>
      <c r="AE47" s="24">
        <f>VLOOKUP($A39,$A$2:$S$67,13,FALSE)</f>
        <v>318</v>
      </c>
      <c r="AF47" s="24">
        <f>VLOOKUP($A39,$A$2:$S$67,16,FALSE)</f>
        <v>313</v>
      </c>
      <c r="AG47" s="19">
        <f>AE47+AF47</f>
        <v>631</v>
      </c>
    </row>
    <row r="48" spans="1:33" ht="17.25" customHeight="1" x14ac:dyDescent="0.15">
      <c r="A48" s="47">
        <v>54</v>
      </c>
      <c r="B48" s="47" t="s">
        <v>85</v>
      </c>
      <c r="C48" s="47">
        <v>0</v>
      </c>
      <c r="D48" s="47"/>
      <c r="E48" s="47">
        <v>0</v>
      </c>
      <c r="F48" s="47"/>
      <c r="G48" s="47">
        <v>10</v>
      </c>
      <c r="H48" s="47">
        <v>0</v>
      </c>
      <c r="I48" s="47">
        <v>0</v>
      </c>
      <c r="J48" s="47">
        <v>10</v>
      </c>
      <c r="K48" s="47">
        <v>12</v>
      </c>
      <c r="L48" s="47">
        <v>0</v>
      </c>
      <c r="M48" s="47">
        <v>12</v>
      </c>
      <c r="N48" s="47">
        <v>13</v>
      </c>
      <c r="O48" s="47">
        <v>0</v>
      </c>
      <c r="P48" s="47">
        <v>13</v>
      </c>
      <c r="Q48" s="47">
        <v>25</v>
      </c>
      <c r="R48" s="47">
        <v>0</v>
      </c>
      <c r="S48" s="47">
        <v>25</v>
      </c>
      <c r="V48" s="44" t="s">
        <v>117</v>
      </c>
      <c r="W48" s="19">
        <f t="shared" si="9"/>
        <v>369</v>
      </c>
      <c r="X48" s="19">
        <f t="shared" si="10"/>
        <v>376</v>
      </c>
      <c r="Y48" s="19">
        <f t="shared" si="11"/>
        <v>361</v>
      </c>
      <c r="Z48" s="19">
        <f t="shared" si="3"/>
        <v>737</v>
      </c>
      <c r="AA48" s="28"/>
      <c r="AB48" s="48" t="s">
        <v>118</v>
      </c>
      <c r="AC48" s="49"/>
      <c r="AD48" s="24">
        <f>VLOOKUP($A40,$A$2:$S$67,10,FALSE)</f>
        <v>368</v>
      </c>
      <c r="AE48" s="24">
        <f>VLOOKUP($A40,$A$2:$S$67,13,FALSE)</f>
        <v>586</v>
      </c>
      <c r="AF48" s="24">
        <f>VLOOKUP($A40,$A$2:$S$67,16,FALSE)</f>
        <v>596</v>
      </c>
      <c r="AG48" s="19">
        <f>AE48+AF48</f>
        <v>1182</v>
      </c>
    </row>
    <row r="49" spans="1:33" ht="17.25" customHeight="1" x14ac:dyDescent="0.15">
      <c r="A49" s="47">
        <v>55</v>
      </c>
      <c r="B49" s="47" t="s">
        <v>88</v>
      </c>
      <c r="C49" s="47">
        <v>0</v>
      </c>
      <c r="D49" s="47"/>
      <c r="E49" s="47">
        <v>0</v>
      </c>
      <c r="F49" s="47"/>
      <c r="G49" s="47">
        <v>39</v>
      </c>
      <c r="H49" s="47">
        <v>0</v>
      </c>
      <c r="I49" s="47">
        <v>0</v>
      </c>
      <c r="J49" s="47">
        <v>39</v>
      </c>
      <c r="K49" s="47">
        <v>45</v>
      </c>
      <c r="L49" s="47">
        <v>0</v>
      </c>
      <c r="M49" s="47">
        <v>45</v>
      </c>
      <c r="N49" s="47">
        <v>43</v>
      </c>
      <c r="O49" s="47">
        <v>0</v>
      </c>
      <c r="P49" s="47">
        <v>43</v>
      </c>
      <c r="Q49" s="47">
        <v>88</v>
      </c>
      <c r="R49" s="47">
        <v>0</v>
      </c>
      <c r="S49" s="47">
        <v>88</v>
      </c>
      <c r="V49" s="44" t="s">
        <v>119</v>
      </c>
      <c r="W49" s="19">
        <f t="shared" si="9"/>
        <v>21</v>
      </c>
      <c r="X49" s="19">
        <f t="shared" si="10"/>
        <v>14</v>
      </c>
      <c r="Y49" s="19">
        <f t="shared" si="11"/>
        <v>18</v>
      </c>
      <c r="Z49" s="19">
        <f t="shared" si="3"/>
        <v>32</v>
      </c>
      <c r="AA49" s="16"/>
      <c r="AB49" s="48" t="s">
        <v>103</v>
      </c>
      <c r="AC49" s="49"/>
      <c r="AD49" s="24">
        <f>VLOOKUP($A41,$A$2:$S$67,10,FALSE)</f>
        <v>330</v>
      </c>
      <c r="AE49" s="24">
        <f>VLOOKUP($A41,$A$2:$S$67,13,FALSE)</f>
        <v>507</v>
      </c>
      <c r="AF49" s="24">
        <f>VLOOKUP($A41,$A$2:$S$67,16,FALSE)</f>
        <v>529</v>
      </c>
      <c r="AG49" s="19">
        <f>AE49+AF49</f>
        <v>1036</v>
      </c>
    </row>
    <row r="50" spans="1:33" ht="17.25" customHeight="1" x14ac:dyDescent="0.15">
      <c r="A50" s="47">
        <v>56</v>
      </c>
      <c r="B50" s="47" t="s">
        <v>91</v>
      </c>
      <c r="C50" s="47">
        <v>0</v>
      </c>
      <c r="D50" s="47"/>
      <c r="E50" s="47">
        <v>0</v>
      </c>
      <c r="F50" s="47"/>
      <c r="G50" s="47">
        <v>21</v>
      </c>
      <c r="H50" s="47">
        <v>0</v>
      </c>
      <c r="I50" s="47">
        <v>0</v>
      </c>
      <c r="J50" s="47">
        <v>21</v>
      </c>
      <c r="K50" s="47">
        <v>23</v>
      </c>
      <c r="L50" s="47">
        <v>0</v>
      </c>
      <c r="M50" s="47">
        <v>23</v>
      </c>
      <c r="N50" s="47">
        <v>14</v>
      </c>
      <c r="O50" s="47">
        <v>0</v>
      </c>
      <c r="P50" s="47">
        <v>14</v>
      </c>
      <c r="Q50" s="47">
        <v>37</v>
      </c>
      <c r="R50" s="47">
        <v>0</v>
      </c>
      <c r="S50" s="47">
        <v>37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26</v>
      </c>
      <c r="Z50" s="19">
        <f t="shared" si="3"/>
        <v>59</v>
      </c>
      <c r="AA50" s="16"/>
      <c r="AB50" s="48" t="s">
        <v>67</v>
      </c>
      <c r="AC50" s="49"/>
      <c r="AD50" s="19">
        <f>SUM(AD45:AD49)</f>
        <v>1775</v>
      </c>
      <c r="AE50" s="19">
        <f>SUM(AE45:AE49)</f>
        <v>2491</v>
      </c>
      <c r="AF50" s="19">
        <f>SUM(AF45:AF49)</f>
        <v>2614</v>
      </c>
      <c r="AG50" s="19">
        <f>SUM(AG45:AG49)</f>
        <v>5105</v>
      </c>
    </row>
    <row r="51" spans="1:33" ht="17.25" customHeight="1" x14ac:dyDescent="0.15">
      <c r="A51" s="47">
        <v>57</v>
      </c>
      <c r="B51" s="47" t="s">
        <v>94</v>
      </c>
      <c r="C51" s="47">
        <v>0</v>
      </c>
      <c r="D51" s="47"/>
      <c r="E51" s="47">
        <v>0</v>
      </c>
      <c r="F51" s="47"/>
      <c r="G51" s="47">
        <v>108</v>
      </c>
      <c r="H51" s="47">
        <v>6</v>
      </c>
      <c r="I51" s="47">
        <v>0</v>
      </c>
      <c r="J51" s="47">
        <v>114</v>
      </c>
      <c r="K51" s="47">
        <v>102</v>
      </c>
      <c r="L51" s="47">
        <v>4</v>
      </c>
      <c r="M51" s="47">
        <v>106</v>
      </c>
      <c r="N51" s="47">
        <v>123</v>
      </c>
      <c r="O51" s="47">
        <v>2</v>
      </c>
      <c r="P51" s="47">
        <v>125</v>
      </c>
      <c r="Q51" s="47">
        <v>225</v>
      </c>
      <c r="R51" s="47">
        <v>6</v>
      </c>
      <c r="S51" s="47">
        <v>231</v>
      </c>
      <c r="V51" s="44" t="s">
        <v>121</v>
      </c>
      <c r="W51" s="19">
        <f t="shared" si="9"/>
        <v>15</v>
      </c>
      <c r="X51" s="19">
        <f t="shared" si="10"/>
        <v>14</v>
      </c>
      <c r="Y51" s="19">
        <f t="shared" si="11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47">
        <v>58</v>
      </c>
      <c r="B52" s="47" t="s">
        <v>96</v>
      </c>
      <c r="C52" s="47">
        <v>0</v>
      </c>
      <c r="D52" s="47"/>
      <c r="E52" s="47">
        <v>0</v>
      </c>
      <c r="F52" s="47"/>
      <c r="G52" s="47">
        <v>139</v>
      </c>
      <c r="H52" s="47">
        <v>20</v>
      </c>
      <c r="I52" s="47">
        <v>1</v>
      </c>
      <c r="J52" s="47">
        <v>160</v>
      </c>
      <c r="K52" s="47">
        <v>132</v>
      </c>
      <c r="L52" s="47">
        <v>3</v>
      </c>
      <c r="M52" s="47">
        <v>135</v>
      </c>
      <c r="N52" s="47">
        <v>140</v>
      </c>
      <c r="O52" s="47">
        <v>18</v>
      </c>
      <c r="P52" s="47">
        <v>158</v>
      </c>
      <c r="Q52" s="47">
        <v>272</v>
      </c>
      <c r="R52" s="47">
        <v>21</v>
      </c>
      <c r="S52" s="47">
        <v>293</v>
      </c>
      <c r="V52" s="44" t="s">
        <v>122</v>
      </c>
      <c r="W52" s="19">
        <f t="shared" si="9"/>
        <v>55</v>
      </c>
      <c r="X52" s="19">
        <f t="shared" si="10"/>
        <v>56</v>
      </c>
      <c r="Y52" s="19">
        <f t="shared" si="11"/>
        <v>59</v>
      </c>
      <c r="Z52" s="19">
        <f t="shared" si="3"/>
        <v>115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7">
        <v>59</v>
      </c>
      <c r="B53" s="47" t="s">
        <v>98</v>
      </c>
      <c r="C53" s="47">
        <v>0</v>
      </c>
      <c r="D53" s="47"/>
      <c r="E53" s="47">
        <v>0</v>
      </c>
      <c r="F53" s="47"/>
      <c r="G53" s="47">
        <v>36</v>
      </c>
      <c r="H53" s="47">
        <v>0</v>
      </c>
      <c r="I53" s="47">
        <v>1</v>
      </c>
      <c r="J53" s="47">
        <v>37</v>
      </c>
      <c r="K53" s="47">
        <v>35</v>
      </c>
      <c r="L53" s="47">
        <v>0</v>
      </c>
      <c r="M53" s="47">
        <v>35</v>
      </c>
      <c r="N53" s="47">
        <v>33</v>
      </c>
      <c r="O53" s="47">
        <v>1</v>
      </c>
      <c r="P53" s="47">
        <v>34</v>
      </c>
      <c r="Q53" s="47">
        <v>68</v>
      </c>
      <c r="R53" s="47">
        <v>1</v>
      </c>
      <c r="S53" s="47">
        <v>69</v>
      </c>
      <c r="AB53" s="25"/>
      <c r="AC53" s="25"/>
      <c r="AD53" s="25"/>
      <c r="AE53" s="25"/>
      <c r="AF53" s="25"/>
      <c r="AG53" s="25"/>
    </row>
    <row r="54" spans="1:33" x14ac:dyDescent="0.15">
      <c r="A54" s="47">
        <v>60</v>
      </c>
      <c r="B54" s="47" t="s">
        <v>100</v>
      </c>
      <c r="C54" s="47">
        <v>0</v>
      </c>
      <c r="D54" s="47"/>
      <c r="E54" s="47">
        <v>0</v>
      </c>
      <c r="F54" s="47"/>
      <c r="G54" s="47">
        <v>34</v>
      </c>
      <c r="H54" s="47">
        <v>5</v>
      </c>
      <c r="I54" s="47">
        <v>0</v>
      </c>
      <c r="J54" s="47">
        <v>39</v>
      </c>
      <c r="K54" s="47">
        <v>27</v>
      </c>
      <c r="L54" s="47">
        <v>5</v>
      </c>
      <c r="M54" s="47">
        <v>32</v>
      </c>
      <c r="N54" s="47">
        <v>37</v>
      </c>
      <c r="O54" s="47">
        <v>0</v>
      </c>
      <c r="P54" s="47">
        <v>37</v>
      </c>
      <c r="Q54" s="47">
        <v>64</v>
      </c>
      <c r="R54" s="47">
        <v>5</v>
      </c>
      <c r="S54" s="47">
        <v>69</v>
      </c>
    </row>
    <row r="55" spans="1:33" ht="14.25" x14ac:dyDescent="0.15">
      <c r="A55" s="47">
        <v>61</v>
      </c>
      <c r="B55" s="47" t="s">
        <v>102</v>
      </c>
      <c r="C55" s="47">
        <v>0</v>
      </c>
      <c r="D55" s="47"/>
      <c r="E55" s="47">
        <v>0</v>
      </c>
      <c r="F55" s="47"/>
      <c r="G55" s="47">
        <v>102</v>
      </c>
      <c r="H55" s="47">
        <v>9</v>
      </c>
      <c r="I55" s="47">
        <v>0</v>
      </c>
      <c r="J55" s="47">
        <v>111</v>
      </c>
      <c r="K55" s="47">
        <v>100</v>
      </c>
      <c r="L55" s="47">
        <v>5</v>
      </c>
      <c r="M55" s="47">
        <v>105</v>
      </c>
      <c r="N55" s="47">
        <v>108</v>
      </c>
      <c r="O55" s="47">
        <v>4</v>
      </c>
      <c r="P55" s="47">
        <v>112</v>
      </c>
      <c r="Q55" s="47">
        <v>208</v>
      </c>
      <c r="R55" s="47">
        <v>9</v>
      </c>
      <c r="S55" s="47">
        <v>217</v>
      </c>
      <c r="V55" s="2"/>
    </row>
    <row r="56" spans="1:33" x14ac:dyDescent="0.15">
      <c r="A56" s="47">
        <v>62</v>
      </c>
      <c r="B56" s="47" t="s">
        <v>104</v>
      </c>
      <c r="C56" s="47">
        <v>0</v>
      </c>
      <c r="D56" s="47"/>
      <c r="E56" s="47">
        <v>0</v>
      </c>
      <c r="F56" s="47"/>
      <c r="G56" s="47">
        <v>50</v>
      </c>
      <c r="H56" s="47">
        <v>0</v>
      </c>
      <c r="I56" s="47">
        <v>0</v>
      </c>
      <c r="J56" s="47">
        <v>50</v>
      </c>
      <c r="K56" s="47">
        <v>48</v>
      </c>
      <c r="L56" s="47">
        <v>0</v>
      </c>
      <c r="M56" s="47">
        <v>48</v>
      </c>
      <c r="N56" s="47">
        <v>47</v>
      </c>
      <c r="O56" s="47">
        <v>0</v>
      </c>
      <c r="P56" s="47">
        <v>47</v>
      </c>
      <c r="Q56" s="47">
        <v>95</v>
      </c>
      <c r="R56" s="47">
        <v>0</v>
      </c>
      <c r="S56" s="47">
        <v>95</v>
      </c>
    </row>
    <row r="57" spans="1:33" x14ac:dyDescent="0.15">
      <c r="A57" s="47">
        <v>63</v>
      </c>
      <c r="B57" s="47" t="s">
        <v>106</v>
      </c>
      <c r="C57" s="47">
        <v>0</v>
      </c>
      <c r="D57" s="47"/>
      <c r="E57" s="47">
        <v>0</v>
      </c>
      <c r="F57" s="47"/>
      <c r="G57" s="47">
        <v>142</v>
      </c>
      <c r="H57" s="47">
        <v>16</v>
      </c>
      <c r="I57" s="47">
        <v>0</v>
      </c>
      <c r="J57" s="47">
        <v>158</v>
      </c>
      <c r="K57" s="47">
        <v>122</v>
      </c>
      <c r="L57" s="47">
        <v>0</v>
      </c>
      <c r="M57" s="47">
        <v>122</v>
      </c>
      <c r="N57" s="47">
        <v>129</v>
      </c>
      <c r="O57" s="47">
        <v>17</v>
      </c>
      <c r="P57" s="47">
        <v>146</v>
      </c>
      <c r="Q57" s="47">
        <v>251</v>
      </c>
      <c r="R57" s="47">
        <v>17</v>
      </c>
      <c r="S57" s="47">
        <v>268</v>
      </c>
    </row>
    <row r="58" spans="1:33" x14ac:dyDescent="0.15">
      <c r="A58" s="47">
        <v>64</v>
      </c>
      <c r="B58" s="47" t="s">
        <v>108</v>
      </c>
      <c r="C58" s="47">
        <v>0</v>
      </c>
      <c r="D58" s="47"/>
      <c r="E58" s="47">
        <v>0</v>
      </c>
      <c r="F58" s="47"/>
      <c r="G58" s="47">
        <v>41</v>
      </c>
      <c r="H58" s="47">
        <v>0</v>
      </c>
      <c r="I58" s="47">
        <v>0</v>
      </c>
      <c r="J58" s="47">
        <v>41</v>
      </c>
      <c r="K58" s="47">
        <v>36</v>
      </c>
      <c r="L58" s="47">
        <v>0</v>
      </c>
      <c r="M58" s="47">
        <v>36</v>
      </c>
      <c r="N58" s="47">
        <v>44</v>
      </c>
      <c r="O58" s="47">
        <v>0</v>
      </c>
      <c r="P58" s="47">
        <v>44</v>
      </c>
      <c r="Q58" s="47">
        <v>80</v>
      </c>
      <c r="R58" s="47">
        <v>0</v>
      </c>
      <c r="S58" s="47">
        <v>80</v>
      </c>
    </row>
    <row r="59" spans="1:33" x14ac:dyDescent="0.15">
      <c r="A59" s="47">
        <v>65</v>
      </c>
      <c r="B59" s="47" t="s">
        <v>110</v>
      </c>
      <c r="C59" s="47">
        <v>0</v>
      </c>
      <c r="D59" s="47"/>
      <c r="E59" s="47">
        <v>0</v>
      </c>
      <c r="F59" s="47"/>
      <c r="G59" s="47">
        <v>97</v>
      </c>
      <c r="H59" s="47">
        <v>0</v>
      </c>
      <c r="I59" s="47">
        <v>0</v>
      </c>
      <c r="J59" s="47">
        <v>97</v>
      </c>
      <c r="K59" s="47">
        <v>79</v>
      </c>
      <c r="L59" s="47">
        <v>0</v>
      </c>
      <c r="M59" s="47">
        <v>79</v>
      </c>
      <c r="N59" s="47">
        <v>87</v>
      </c>
      <c r="O59" s="47">
        <v>0</v>
      </c>
      <c r="P59" s="47">
        <v>87</v>
      </c>
      <c r="Q59" s="47">
        <v>166</v>
      </c>
      <c r="R59" s="47">
        <v>0</v>
      </c>
      <c r="S59" s="47">
        <v>166</v>
      </c>
    </row>
    <row r="60" spans="1:33" x14ac:dyDescent="0.15">
      <c r="A60" s="47">
        <v>66</v>
      </c>
      <c r="B60" s="47" t="s">
        <v>111</v>
      </c>
      <c r="C60" s="47">
        <v>0</v>
      </c>
      <c r="D60" s="47"/>
      <c r="E60" s="47">
        <v>0</v>
      </c>
      <c r="F60" s="47"/>
      <c r="G60" s="47">
        <v>13</v>
      </c>
      <c r="H60" s="47">
        <v>1</v>
      </c>
      <c r="I60" s="47">
        <v>0</v>
      </c>
      <c r="J60" s="47">
        <v>14</v>
      </c>
      <c r="K60" s="47">
        <v>11</v>
      </c>
      <c r="L60" s="47">
        <v>1</v>
      </c>
      <c r="M60" s="47">
        <v>12</v>
      </c>
      <c r="N60" s="47">
        <v>8</v>
      </c>
      <c r="O60" s="47">
        <v>0</v>
      </c>
      <c r="P60" s="47">
        <v>8</v>
      </c>
      <c r="Q60" s="47">
        <v>19</v>
      </c>
      <c r="R60" s="47">
        <v>1</v>
      </c>
      <c r="S60" s="47">
        <v>20</v>
      </c>
    </row>
    <row r="61" spans="1:33" x14ac:dyDescent="0.15">
      <c r="A61" s="47">
        <v>67</v>
      </c>
      <c r="B61" s="47" t="s">
        <v>113</v>
      </c>
      <c r="C61" s="47">
        <v>0</v>
      </c>
      <c r="D61" s="47"/>
      <c r="E61" s="47">
        <v>0</v>
      </c>
      <c r="F61" s="47"/>
      <c r="G61" s="47">
        <v>110</v>
      </c>
      <c r="H61" s="47">
        <v>1</v>
      </c>
      <c r="I61" s="47">
        <v>1</v>
      </c>
      <c r="J61" s="47">
        <v>112</v>
      </c>
      <c r="K61" s="47">
        <v>122</v>
      </c>
      <c r="L61" s="47">
        <v>2</v>
      </c>
      <c r="M61" s="47">
        <v>124</v>
      </c>
      <c r="N61" s="47">
        <v>140</v>
      </c>
      <c r="O61" s="47">
        <v>0</v>
      </c>
      <c r="P61" s="47">
        <v>140</v>
      </c>
      <c r="Q61" s="47">
        <v>262</v>
      </c>
      <c r="R61" s="47">
        <v>2</v>
      </c>
      <c r="S61" s="47">
        <v>264</v>
      </c>
    </row>
    <row r="62" spans="1:33" x14ac:dyDescent="0.15">
      <c r="A62" s="47">
        <v>68</v>
      </c>
      <c r="B62" s="47" t="s">
        <v>123</v>
      </c>
      <c r="C62" s="47">
        <v>0</v>
      </c>
      <c r="D62" s="47"/>
      <c r="E62" s="47">
        <v>0</v>
      </c>
      <c r="F62" s="47"/>
      <c r="G62" s="47">
        <v>60</v>
      </c>
      <c r="H62" s="47">
        <v>2</v>
      </c>
      <c r="I62" s="47">
        <v>1</v>
      </c>
      <c r="J62" s="47">
        <v>63</v>
      </c>
      <c r="K62" s="47">
        <v>57</v>
      </c>
      <c r="L62" s="47">
        <v>1</v>
      </c>
      <c r="M62" s="47">
        <v>58</v>
      </c>
      <c r="N62" s="47">
        <v>65</v>
      </c>
      <c r="O62" s="47">
        <v>2</v>
      </c>
      <c r="P62" s="47">
        <v>67</v>
      </c>
      <c r="Q62" s="47">
        <v>122</v>
      </c>
      <c r="R62" s="47">
        <v>3</v>
      </c>
      <c r="S62" s="47">
        <v>125</v>
      </c>
    </row>
    <row r="63" spans="1:33" x14ac:dyDescent="0.15">
      <c r="A63" s="47">
        <v>69</v>
      </c>
      <c r="B63" s="47" t="s">
        <v>117</v>
      </c>
      <c r="C63" s="47">
        <v>0</v>
      </c>
      <c r="D63" s="47"/>
      <c r="E63" s="47">
        <v>0</v>
      </c>
      <c r="F63" s="47"/>
      <c r="G63" s="47">
        <v>364</v>
      </c>
      <c r="H63" s="47">
        <v>2</v>
      </c>
      <c r="I63" s="47">
        <v>3</v>
      </c>
      <c r="J63" s="47">
        <v>369</v>
      </c>
      <c r="K63" s="47">
        <v>371</v>
      </c>
      <c r="L63" s="47">
        <v>5</v>
      </c>
      <c r="M63" s="47">
        <v>376</v>
      </c>
      <c r="N63" s="47">
        <v>361</v>
      </c>
      <c r="O63" s="47">
        <v>0</v>
      </c>
      <c r="P63" s="47">
        <v>361</v>
      </c>
      <c r="Q63" s="47">
        <v>732</v>
      </c>
      <c r="R63" s="47">
        <v>5</v>
      </c>
      <c r="S63" s="47">
        <v>737</v>
      </c>
    </row>
    <row r="64" spans="1:33" x14ac:dyDescent="0.15">
      <c r="A64" s="47">
        <v>70</v>
      </c>
      <c r="B64" s="47" t="s">
        <v>119</v>
      </c>
      <c r="C64" s="47">
        <v>0</v>
      </c>
      <c r="D64" s="47"/>
      <c r="E64" s="47">
        <v>0</v>
      </c>
      <c r="F64" s="47"/>
      <c r="G64" s="47">
        <v>20</v>
      </c>
      <c r="H64" s="47">
        <v>0</v>
      </c>
      <c r="I64" s="47">
        <v>1</v>
      </c>
      <c r="J64" s="47">
        <v>21</v>
      </c>
      <c r="K64" s="47">
        <v>14</v>
      </c>
      <c r="L64" s="47">
        <v>0</v>
      </c>
      <c r="M64" s="47">
        <v>14</v>
      </c>
      <c r="N64" s="47">
        <v>17</v>
      </c>
      <c r="O64" s="47">
        <v>1</v>
      </c>
      <c r="P64" s="47">
        <v>18</v>
      </c>
      <c r="Q64" s="47">
        <v>31</v>
      </c>
      <c r="R64" s="47">
        <v>1</v>
      </c>
      <c r="S64" s="47">
        <v>32</v>
      </c>
    </row>
    <row r="65" spans="1:19" s="10" customFormat="1" x14ac:dyDescent="0.15">
      <c r="A65" s="47">
        <v>71</v>
      </c>
      <c r="B65" s="47" t="s">
        <v>120</v>
      </c>
      <c r="C65" s="47">
        <v>0</v>
      </c>
      <c r="D65" s="47"/>
      <c r="E65" s="47">
        <v>0</v>
      </c>
      <c r="F65" s="47"/>
      <c r="G65" s="47">
        <v>37</v>
      </c>
      <c r="H65" s="47">
        <v>0</v>
      </c>
      <c r="I65" s="47">
        <v>0</v>
      </c>
      <c r="J65" s="47">
        <v>37</v>
      </c>
      <c r="K65" s="47">
        <v>33</v>
      </c>
      <c r="L65" s="47">
        <v>0</v>
      </c>
      <c r="M65" s="47">
        <v>33</v>
      </c>
      <c r="N65" s="47">
        <v>26</v>
      </c>
      <c r="O65" s="47">
        <v>0</v>
      </c>
      <c r="P65" s="47">
        <v>26</v>
      </c>
      <c r="Q65" s="47">
        <v>59</v>
      </c>
      <c r="R65" s="47">
        <v>0</v>
      </c>
      <c r="S65" s="47">
        <v>59</v>
      </c>
    </row>
    <row r="66" spans="1:19" s="10" customFormat="1" x14ac:dyDescent="0.15">
      <c r="A66" s="47">
        <v>72</v>
      </c>
      <c r="B66" s="47" t="s">
        <v>121</v>
      </c>
      <c r="C66" s="47">
        <v>0</v>
      </c>
      <c r="D66" s="47"/>
      <c r="E66" s="47">
        <v>0</v>
      </c>
      <c r="F66" s="47"/>
      <c r="G66" s="47">
        <v>15</v>
      </c>
      <c r="H66" s="47">
        <v>0</v>
      </c>
      <c r="I66" s="47">
        <v>0</v>
      </c>
      <c r="J66" s="47">
        <v>15</v>
      </c>
      <c r="K66" s="47">
        <v>14</v>
      </c>
      <c r="L66" s="47">
        <v>0</v>
      </c>
      <c r="M66" s="47">
        <v>14</v>
      </c>
      <c r="N66" s="47">
        <v>18</v>
      </c>
      <c r="O66" s="47">
        <v>0</v>
      </c>
      <c r="P66" s="47">
        <v>18</v>
      </c>
      <c r="Q66" s="47">
        <v>32</v>
      </c>
      <c r="R66" s="47">
        <v>0</v>
      </c>
      <c r="S66" s="47">
        <v>32</v>
      </c>
    </row>
    <row r="67" spans="1:19" s="10" customFormat="1" x14ac:dyDescent="0.15">
      <c r="A67" s="47">
        <v>73</v>
      </c>
      <c r="B67" s="47" t="s">
        <v>122</v>
      </c>
      <c r="C67" s="47">
        <v>0</v>
      </c>
      <c r="D67" s="47"/>
      <c r="E67" s="47">
        <v>0</v>
      </c>
      <c r="F67" s="47"/>
      <c r="G67" s="47">
        <v>54</v>
      </c>
      <c r="H67" s="47">
        <v>0</v>
      </c>
      <c r="I67" s="47">
        <v>1</v>
      </c>
      <c r="J67" s="47">
        <v>55</v>
      </c>
      <c r="K67" s="47">
        <v>55</v>
      </c>
      <c r="L67" s="47">
        <v>1</v>
      </c>
      <c r="M67" s="47">
        <v>56</v>
      </c>
      <c r="N67" s="47">
        <v>59</v>
      </c>
      <c r="O67" s="47">
        <v>0</v>
      </c>
      <c r="P67" s="47">
        <v>59</v>
      </c>
      <c r="Q67" s="47">
        <v>114</v>
      </c>
      <c r="R67" s="47">
        <v>1</v>
      </c>
      <c r="S67" s="47">
        <v>115</v>
      </c>
    </row>
    <row r="68" spans="1:19" s="10" customFormat="1" x14ac:dyDescent="0.15">
      <c r="A68" s="47">
        <v>99</v>
      </c>
      <c r="B68" s="47" t="s">
        <v>124</v>
      </c>
      <c r="C68" s="47">
        <v>0</v>
      </c>
      <c r="D68" s="47"/>
      <c r="E68" s="47">
        <v>0</v>
      </c>
      <c r="F68" s="47"/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0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216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2</v>
      </c>
      <c r="I2" s="1">
        <v>0</v>
      </c>
      <c r="J2" s="1">
        <v>133</v>
      </c>
      <c r="K2" s="1">
        <v>144</v>
      </c>
      <c r="L2" s="1">
        <v>2</v>
      </c>
      <c r="M2" s="1">
        <v>146</v>
      </c>
      <c r="N2" s="1">
        <v>162</v>
      </c>
      <c r="O2" s="1">
        <v>2</v>
      </c>
      <c r="P2" s="1">
        <v>164</v>
      </c>
      <c r="Q2" s="1">
        <v>306</v>
      </c>
      <c r="R2" s="1">
        <v>4</v>
      </c>
      <c r="S2" s="1">
        <v>310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146</v>
      </c>
      <c r="Y4" s="19">
        <f t="shared" ref="Y4:Y21" si="2">VLOOKUP($A2,$A$2:$S$67,16,FALSE)</f>
        <v>164</v>
      </c>
      <c r="Z4" s="19">
        <f t="shared" ref="Z4:Z52" si="3">Y4+X4</f>
        <v>310</v>
      </c>
      <c r="AA4" s="16"/>
      <c r="AB4" s="63" t="s">
        <v>29</v>
      </c>
      <c r="AC4" s="51"/>
      <c r="AD4" s="4" t="s">
        <v>41</v>
      </c>
      <c r="AE4" s="19">
        <f>SUM(K2:K67)</f>
        <v>13571</v>
      </c>
      <c r="AF4" s="19">
        <f>SUM(N2:N67)</f>
        <v>14880</v>
      </c>
      <c r="AG4" s="20">
        <f>AE4+AF4</f>
        <v>28451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56</v>
      </c>
      <c r="H5" s="1">
        <v>0</v>
      </c>
      <c r="I5" s="1">
        <v>1</v>
      </c>
      <c r="J5" s="1">
        <v>57</v>
      </c>
      <c r="K5" s="1">
        <v>46</v>
      </c>
      <c r="L5" s="1">
        <v>0</v>
      </c>
      <c r="M5" s="1">
        <v>46</v>
      </c>
      <c r="N5" s="1">
        <v>60</v>
      </c>
      <c r="O5" s="1">
        <v>1</v>
      </c>
      <c r="P5" s="1">
        <v>61</v>
      </c>
      <c r="Q5" s="1">
        <v>106</v>
      </c>
      <c r="R5" s="1">
        <v>1</v>
      </c>
      <c r="S5" s="1">
        <v>107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95</v>
      </c>
      <c r="AF5" s="19">
        <f>SUM(O2:O67)</f>
        <v>128</v>
      </c>
      <c r="AG5" s="20">
        <f>AE5+AF5</f>
        <v>223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32</v>
      </c>
      <c r="L6" s="1">
        <v>0</v>
      </c>
      <c r="M6" s="1">
        <v>32</v>
      </c>
      <c r="N6" s="1">
        <v>33</v>
      </c>
      <c r="O6" s="1">
        <v>0</v>
      </c>
      <c r="P6" s="1">
        <v>33</v>
      </c>
      <c r="Q6" s="1">
        <v>65</v>
      </c>
      <c r="R6" s="1">
        <v>0</v>
      </c>
      <c r="S6" s="1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12481</v>
      </c>
      <c r="AE6" s="21">
        <f>SUM(AE4:AE5)</f>
        <v>13666</v>
      </c>
      <c r="AF6" s="19">
        <f>SUM(AF4:AF5)</f>
        <v>15008</v>
      </c>
      <c r="AG6" s="22">
        <f>SUM(AG4:AG5)</f>
        <v>28674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65</v>
      </c>
      <c r="L7" s="1">
        <v>0</v>
      </c>
      <c r="M7" s="1">
        <v>65</v>
      </c>
      <c r="N7" s="1">
        <v>77</v>
      </c>
      <c r="O7" s="1">
        <v>0</v>
      </c>
      <c r="P7" s="1">
        <v>77</v>
      </c>
      <c r="Q7" s="1">
        <v>142</v>
      </c>
      <c r="R7" s="1">
        <v>0</v>
      </c>
      <c r="S7" s="1">
        <v>142</v>
      </c>
      <c r="V7" s="44" t="s">
        <v>30</v>
      </c>
      <c r="W7" s="19">
        <f t="shared" si="0"/>
        <v>57</v>
      </c>
      <c r="X7" s="19">
        <f t="shared" si="1"/>
        <v>46</v>
      </c>
      <c r="Y7" s="19">
        <f t="shared" si="2"/>
        <v>61</v>
      </c>
      <c r="Z7" s="19">
        <f t="shared" si="3"/>
        <v>107</v>
      </c>
      <c r="AA7" s="16"/>
      <c r="AB7" s="54" t="s">
        <v>35</v>
      </c>
      <c r="AC7" s="55"/>
      <c r="AD7" s="23">
        <f>AD8-AD10-AD11</f>
        <v>-1</v>
      </c>
      <c r="AE7" s="23">
        <f>AE8+AE9-AE10-AE11</f>
        <v>-14</v>
      </c>
      <c r="AF7" s="23">
        <f>AF8+AF9-AF10-AF11</f>
        <v>-14</v>
      </c>
      <c r="AG7" s="23">
        <f>AG8+AG9-AG10-AG11</f>
        <v>-28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25</v>
      </c>
      <c r="AE8" s="5">
        <v>17</v>
      </c>
      <c r="AF8" s="5">
        <v>23</v>
      </c>
      <c r="AG8" s="5">
        <f>SUM(AE8:AF8)</f>
        <v>40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46</v>
      </c>
      <c r="L9" s="1">
        <v>0</v>
      </c>
      <c r="M9" s="1">
        <v>46</v>
      </c>
      <c r="N9" s="1">
        <v>39</v>
      </c>
      <c r="O9" s="1">
        <v>1</v>
      </c>
      <c r="P9" s="1">
        <v>40</v>
      </c>
      <c r="Q9" s="1">
        <v>85</v>
      </c>
      <c r="R9" s="1">
        <v>1</v>
      </c>
      <c r="S9" s="1">
        <v>86</v>
      </c>
      <c r="V9" s="44" t="s">
        <v>34</v>
      </c>
      <c r="W9" s="19">
        <f t="shared" si="0"/>
        <v>65</v>
      </c>
      <c r="X9" s="19">
        <f t="shared" si="1"/>
        <v>65</v>
      </c>
      <c r="Y9" s="19">
        <f t="shared" si="2"/>
        <v>77</v>
      </c>
      <c r="Z9" s="19">
        <f t="shared" si="3"/>
        <v>142</v>
      </c>
      <c r="AA9" s="16"/>
      <c r="AB9" s="57"/>
      <c r="AC9" s="6" t="s">
        <v>40</v>
      </c>
      <c r="AD9" s="6" t="s">
        <v>41</v>
      </c>
      <c r="AE9" s="7">
        <v>3</v>
      </c>
      <c r="AF9" s="7">
        <v>3</v>
      </c>
      <c r="AG9" s="7">
        <f>SUM(AE9:AF9)</f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123</v>
      </c>
      <c r="L10" s="1">
        <v>0</v>
      </c>
      <c r="M10" s="1">
        <v>123</v>
      </c>
      <c r="N10" s="1">
        <v>131</v>
      </c>
      <c r="O10" s="1">
        <v>1</v>
      </c>
      <c r="P10" s="1">
        <v>132</v>
      </c>
      <c r="Q10" s="1">
        <v>254</v>
      </c>
      <c r="R10" s="1">
        <v>1</v>
      </c>
      <c r="S10" s="1">
        <v>255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17</v>
      </c>
      <c r="AE10" s="5">
        <v>23</v>
      </c>
      <c r="AF10" s="5">
        <v>25</v>
      </c>
      <c r="AG10" s="5">
        <f>SUM(AE10:AF10)</f>
        <v>48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101</v>
      </c>
      <c r="H11" s="1">
        <v>1</v>
      </c>
      <c r="I11" s="1">
        <v>0</v>
      </c>
      <c r="J11" s="1">
        <v>102</v>
      </c>
      <c r="K11" s="1">
        <v>87</v>
      </c>
      <c r="L11" s="1">
        <v>0</v>
      </c>
      <c r="M11" s="1">
        <v>87</v>
      </c>
      <c r="N11" s="1">
        <v>92</v>
      </c>
      <c r="O11" s="1">
        <v>1</v>
      </c>
      <c r="P11" s="1">
        <v>93</v>
      </c>
      <c r="Q11" s="1">
        <v>179</v>
      </c>
      <c r="R11" s="1">
        <v>1</v>
      </c>
      <c r="S11" s="1">
        <v>180</v>
      </c>
      <c r="V11" s="44" t="s">
        <v>39</v>
      </c>
      <c r="W11" s="19">
        <f t="shared" si="0"/>
        <v>48</v>
      </c>
      <c r="X11" s="19">
        <f t="shared" si="1"/>
        <v>46</v>
      </c>
      <c r="Y11" s="19">
        <f t="shared" si="2"/>
        <v>40</v>
      </c>
      <c r="Z11" s="19">
        <f t="shared" si="3"/>
        <v>86</v>
      </c>
      <c r="AA11" s="16"/>
      <c r="AB11" s="58"/>
      <c r="AC11" s="9" t="s">
        <v>45</v>
      </c>
      <c r="AD11" s="3">
        <v>9</v>
      </c>
      <c r="AE11" s="3">
        <v>11</v>
      </c>
      <c r="AF11" s="3">
        <v>15</v>
      </c>
      <c r="AG11" s="5">
        <f>SUM(AE11:AF11)</f>
        <v>26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54</v>
      </c>
      <c r="L12" s="1">
        <v>0</v>
      </c>
      <c r="M12" s="1">
        <v>54</v>
      </c>
      <c r="N12" s="1">
        <v>56</v>
      </c>
      <c r="O12" s="1">
        <v>0</v>
      </c>
      <c r="P12" s="1">
        <v>56</v>
      </c>
      <c r="Q12" s="1">
        <v>110</v>
      </c>
      <c r="R12" s="1">
        <v>0</v>
      </c>
      <c r="S12" s="1">
        <v>110</v>
      </c>
      <c r="V12" s="44" t="s">
        <v>42</v>
      </c>
      <c r="W12" s="19">
        <f t="shared" si="0"/>
        <v>121</v>
      </c>
      <c r="X12" s="19">
        <f t="shared" si="1"/>
        <v>123</v>
      </c>
      <c r="Y12" s="19">
        <f t="shared" si="2"/>
        <v>132</v>
      </c>
      <c r="Z12" s="19">
        <f t="shared" si="3"/>
        <v>255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112</v>
      </c>
      <c r="L13" s="1">
        <v>2</v>
      </c>
      <c r="M13" s="1">
        <v>114</v>
      </c>
      <c r="N13" s="1">
        <v>118</v>
      </c>
      <c r="O13" s="1">
        <v>2</v>
      </c>
      <c r="P13" s="1">
        <v>120</v>
      </c>
      <c r="Q13" s="1">
        <v>230</v>
      </c>
      <c r="R13" s="1">
        <v>4</v>
      </c>
      <c r="S13" s="1">
        <v>234</v>
      </c>
      <c r="V13" s="44" t="s">
        <v>44</v>
      </c>
      <c r="W13" s="19">
        <f t="shared" si="0"/>
        <v>102</v>
      </c>
      <c r="X13" s="19">
        <f t="shared" si="1"/>
        <v>87</v>
      </c>
      <c r="Y13" s="19">
        <f t="shared" si="2"/>
        <v>93</v>
      </c>
      <c r="Z13" s="19">
        <f t="shared" si="3"/>
        <v>180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51</v>
      </c>
      <c r="X14" s="19">
        <f t="shared" si="1"/>
        <v>54</v>
      </c>
      <c r="Y14" s="19">
        <f t="shared" si="2"/>
        <v>56</v>
      </c>
      <c r="Z14" s="19">
        <f t="shared" si="3"/>
        <v>110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32</v>
      </c>
      <c r="L15" s="1">
        <v>0</v>
      </c>
      <c r="M15" s="1">
        <v>32</v>
      </c>
      <c r="N15" s="1">
        <v>34</v>
      </c>
      <c r="O15" s="1">
        <v>0</v>
      </c>
      <c r="P15" s="1">
        <v>34</v>
      </c>
      <c r="Q15" s="1">
        <v>66</v>
      </c>
      <c r="R15" s="1">
        <v>0</v>
      </c>
      <c r="S15" s="1">
        <v>66</v>
      </c>
      <c r="V15" s="44" t="s">
        <v>47</v>
      </c>
      <c r="W15" s="19">
        <f t="shared" si="0"/>
        <v>109</v>
      </c>
      <c r="X15" s="19">
        <f t="shared" si="1"/>
        <v>114</v>
      </c>
      <c r="Y15" s="19">
        <f t="shared" si="2"/>
        <v>120</v>
      </c>
      <c r="Z15" s="19">
        <f t="shared" si="3"/>
        <v>234</v>
      </c>
      <c r="AA15" s="28"/>
      <c r="AB15" s="52" t="s">
        <v>60</v>
      </c>
      <c r="AC15" s="53"/>
      <c r="AD15" s="31">
        <f>VLOOKUP($A22,$A$2:$S$67,10,FALSE)+AD16</f>
        <v>809</v>
      </c>
      <c r="AE15" s="31">
        <f>VLOOKUP($A22,$A$2:$S$67,13,FALSE)+AE16</f>
        <v>820</v>
      </c>
      <c r="AF15" s="31">
        <f>VLOOKUP($A22,$A$2:$S$67,16,FALSE)+AF16</f>
        <v>925</v>
      </c>
      <c r="AG15" s="31">
        <f t="shared" ref="AG15:AG23" si="4">AE15+AF15</f>
        <v>1745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30</v>
      </c>
      <c r="H16" s="1">
        <v>0</v>
      </c>
      <c r="I16" s="1">
        <v>0</v>
      </c>
      <c r="J16" s="1">
        <v>30</v>
      </c>
      <c r="K16" s="1">
        <v>25</v>
      </c>
      <c r="L16" s="1">
        <v>0</v>
      </c>
      <c r="M16" s="1">
        <v>25</v>
      </c>
      <c r="N16" s="1">
        <v>32</v>
      </c>
      <c r="O16" s="1">
        <v>0</v>
      </c>
      <c r="P16" s="1">
        <v>32</v>
      </c>
      <c r="Q16" s="1">
        <v>57</v>
      </c>
      <c r="R16" s="1">
        <v>0</v>
      </c>
      <c r="S16" s="1">
        <v>57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673</v>
      </c>
      <c r="AF16" s="35">
        <f>VLOOKUP($A36,$A$2:$S$67,16,FALSE)</f>
        <v>769</v>
      </c>
      <c r="AG16" s="36">
        <f t="shared" si="4"/>
        <v>1442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35</v>
      </c>
      <c r="H17" s="1">
        <v>0</v>
      </c>
      <c r="I17" s="1">
        <v>0</v>
      </c>
      <c r="J17" s="1">
        <v>35</v>
      </c>
      <c r="K17" s="1">
        <v>36</v>
      </c>
      <c r="L17" s="1">
        <v>0</v>
      </c>
      <c r="M17" s="1">
        <v>36</v>
      </c>
      <c r="N17" s="1">
        <v>37</v>
      </c>
      <c r="O17" s="1">
        <v>0</v>
      </c>
      <c r="P17" s="1">
        <v>37</v>
      </c>
      <c r="Q17" s="1">
        <v>73</v>
      </c>
      <c r="R17" s="1">
        <v>0</v>
      </c>
      <c r="S17" s="1">
        <v>73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34</v>
      </c>
      <c r="Z17" s="19">
        <f t="shared" si="3"/>
        <v>66</v>
      </c>
      <c r="AA17" s="28"/>
      <c r="AB17" s="48" t="s">
        <v>63</v>
      </c>
      <c r="AC17" s="51"/>
      <c r="AD17" s="24">
        <f t="shared" ref="AD17:AD23" si="5">VLOOKUP($A23,$A$2:$S$67,10,FALSE)</f>
        <v>233</v>
      </c>
      <c r="AE17" s="24">
        <f t="shared" ref="AE17:AE23" si="6">VLOOKUP($A23,$A$2:$S$67,13,FALSE)</f>
        <v>188</v>
      </c>
      <c r="AF17" s="24">
        <f t="shared" ref="AF17:AF23" si="7">VLOOKUP($A23,$A$2:$S$67,16,FALSE)</f>
        <v>264</v>
      </c>
      <c r="AG17" s="19">
        <f t="shared" si="4"/>
        <v>452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285</v>
      </c>
      <c r="H18" s="1">
        <v>2</v>
      </c>
      <c r="I18" s="1">
        <v>0</v>
      </c>
      <c r="J18" s="1">
        <v>287</v>
      </c>
      <c r="K18" s="1">
        <v>273</v>
      </c>
      <c r="L18" s="1">
        <v>3</v>
      </c>
      <c r="M18" s="1">
        <v>276</v>
      </c>
      <c r="N18" s="1">
        <v>296</v>
      </c>
      <c r="O18" s="1">
        <v>1</v>
      </c>
      <c r="P18" s="1">
        <v>297</v>
      </c>
      <c r="Q18" s="1">
        <v>569</v>
      </c>
      <c r="R18" s="1">
        <v>4</v>
      </c>
      <c r="S18" s="1">
        <v>573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5"/>
        <v>448</v>
      </c>
      <c r="AE18" s="24">
        <f t="shared" si="6"/>
        <v>427</v>
      </c>
      <c r="AF18" s="24">
        <f t="shared" si="7"/>
        <v>504</v>
      </c>
      <c r="AG18" s="19">
        <f t="shared" si="4"/>
        <v>931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170</v>
      </c>
      <c r="H19" s="1">
        <v>0</v>
      </c>
      <c r="I19" s="1">
        <v>0</v>
      </c>
      <c r="J19" s="1">
        <v>170</v>
      </c>
      <c r="K19" s="1">
        <v>153</v>
      </c>
      <c r="L19" s="1">
        <v>0</v>
      </c>
      <c r="M19" s="1">
        <v>153</v>
      </c>
      <c r="N19" s="1">
        <v>185</v>
      </c>
      <c r="O19" s="1">
        <v>0</v>
      </c>
      <c r="P19" s="1">
        <v>185</v>
      </c>
      <c r="Q19" s="1">
        <v>338</v>
      </c>
      <c r="R19" s="1">
        <v>0</v>
      </c>
      <c r="S19" s="1">
        <v>338</v>
      </c>
      <c r="V19" s="44" t="s">
        <v>51</v>
      </c>
      <c r="W19" s="19">
        <f t="shared" si="0"/>
        <v>35</v>
      </c>
      <c r="X19" s="19">
        <f t="shared" si="1"/>
        <v>36</v>
      </c>
      <c r="Y19" s="19">
        <f t="shared" si="2"/>
        <v>37</v>
      </c>
      <c r="Z19" s="19">
        <f t="shared" si="3"/>
        <v>73</v>
      </c>
      <c r="AA19" s="28"/>
      <c r="AB19" s="48" t="s">
        <v>68</v>
      </c>
      <c r="AC19" s="51"/>
      <c r="AD19" s="24">
        <f t="shared" si="5"/>
        <v>260</v>
      </c>
      <c r="AE19" s="24">
        <f t="shared" si="6"/>
        <v>126</v>
      </c>
      <c r="AF19" s="24">
        <f t="shared" si="7"/>
        <v>249</v>
      </c>
      <c r="AG19" s="19">
        <f t="shared" si="4"/>
        <v>375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74</v>
      </c>
      <c r="L20" s="1">
        <v>0</v>
      </c>
      <c r="M20" s="1">
        <v>74</v>
      </c>
      <c r="N20" s="1">
        <v>78</v>
      </c>
      <c r="O20" s="1">
        <v>1</v>
      </c>
      <c r="P20" s="1">
        <v>79</v>
      </c>
      <c r="Q20" s="1">
        <v>152</v>
      </c>
      <c r="R20" s="1">
        <v>1</v>
      </c>
      <c r="S20" s="1">
        <v>153</v>
      </c>
      <c r="V20" s="44" t="s">
        <v>56</v>
      </c>
      <c r="W20" s="19">
        <f t="shared" si="0"/>
        <v>287</v>
      </c>
      <c r="X20" s="19">
        <f t="shared" si="1"/>
        <v>276</v>
      </c>
      <c r="Y20" s="19">
        <f t="shared" si="2"/>
        <v>297</v>
      </c>
      <c r="Z20" s="19">
        <f t="shared" si="3"/>
        <v>573</v>
      </c>
      <c r="AA20" s="28"/>
      <c r="AB20" s="48" t="s">
        <v>57</v>
      </c>
      <c r="AC20" s="51"/>
      <c r="AD20" s="24">
        <f t="shared" si="5"/>
        <v>493</v>
      </c>
      <c r="AE20" s="24">
        <f t="shared" si="6"/>
        <v>470</v>
      </c>
      <c r="AF20" s="24">
        <f t="shared" si="7"/>
        <v>543</v>
      </c>
      <c r="AG20" s="19">
        <f t="shared" si="4"/>
        <v>1013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170</v>
      </c>
      <c r="X21" s="19">
        <f t="shared" si="1"/>
        <v>153</v>
      </c>
      <c r="Y21" s="19">
        <f t="shared" si="2"/>
        <v>185</v>
      </c>
      <c r="Z21" s="19">
        <f t="shared" si="3"/>
        <v>338</v>
      </c>
      <c r="AA21" s="28"/>
      <c r="AB21" s="48" t="s">
        <v>59</v>
      </c>
      <c r="AC21" s="51"/>
      <c r="AD21" s="24">
        <f t="shared" si="5"/>
        <v>302</v>
      </c>
      <c r="AE21" s="24">
        <f t="shared" si="6"/>
        <v>259</v>
      </c>
      <c r="AF21" s="24">
        <f t="shared" si="7"/>
        <v>334</v>
      </c>
      <c r="AG21" s="19">
        <f t="shared" si="4"/>
        <v>593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140</v>
      </c>
      <c r="L22" s="1">
        <v>7</v>
      </c>
      <c r="M22" s="1">
        <v>147</v>
      </c>
      <c r="N22" s="1">
        <v>149</v>
      </c>
      <c r="O22" s="1">
        <v>7</v>
      </c>
      <c r="P22" s="1">
        <v>156</v>
      </c>
      <c r="Q22" s="1">
        <v>289</v>
      </c>
      <c r="R22" s="1">
        <v>14</v>
      </c>
      <c r="S22" s="1">
        <v>303</v>
      </c>
      <c r="V22" s="44" t="s">
        <v>134</v>
      </c>
      <c r="W22" s="19">
        <f>AD15+AD17+AD18</f>
        <v>1490</v>
      </c>
      <c r="X22" s="19">
        <f>AE15+AE17+AE18</f>
        <v>1435</v>
      </c>
      <c r="Y22" s="19">
        <f>AF15+AF17+AF18</f>
        <v>1693</v>
      </c>
      <c r="Z22" s="19">
        <f t="shared" si="3"/>
        <v>3128</v>
      </c>
      <c r="AA22" s="28"/>
      <c r="AB22" s="48" t="s">
        <v>62</v>
      </c>
      <c r="AC22" s="51"/>
      <c r="AD22" s="24">
        <f t="shared" si="5"/>
        <v>306</v>
      </c>
      <c r="AE22" s="24">
        <f t="shared" si="6"/>
        <v>294</v>
      </c>
      <c r="AF22" s="24">
        <f t="shared" si="7"/>
        <v>344</v>
      </c>
      <c r="AG22" s="19">
        <f t="shared" si="4"/>
        <v>638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233</v>
      </c>
      <c r="H23" s="1">
        <v>0</v>
      </c>
      <c r="I23" s="1">
        <v>0</v>
      </c>
      <c r="J23" s="1">
        <v>233</v>
      </c>
      <c r="K23" s="1">
        <v>188</v>
      </c>
      <c r="L23" s="1">
        <v>0</v>
      </c>
      <c r="M23" s="1">
        <v>188</v>
      </c>
      <c r="N23" s="1">
        <v>264</v>
      </c>
      <c r="O23" s="1">
        <v>0</v>
      </c>
      <c r="P23" s="1">
        <v>264</v>
      </c>
      <c r="Q23" s="1">
        <v>452</v>
      </c>
      <c r="R23" s="1">
        <v>0</v>
      </c>
      <c r="S23" s="1">
        <v>452</v>
      </c>
      <c r="V23" s="44" t="s">
        <v>180</v>
      </c>
      <c r="W23" s="19">
        <f>AD19+AD20+AD21+AD22+AD23</f>
        <v>1813</v>
      </c>
      <c r="X23" s="19">
        <f>AE19+AE20+AE21+AE22+AE23</f>
        <v>1578</v>
      </c>
      <c r="Y23" s="19">
        <f>AF19+AF20+AF21+AF22+AF23</f>
        <v>1962</v>
      </c>
      <c r="Z23" s="19">
        <f t="shared" si="3"/>
        <v>3540</v>
      </c>
      <c r="AA23" s="28"/>
      <c r="AB23" s="48" t="s">
        <v>65</v>
      </c>
      <c r="AC23" s="51"/>
      <c r="AD23" s="24">
        <f t="shared" si="5"/>
        <v>452</v>
      </c>
      <c r="AE23" s="24">
        <f t="shared" si="6"/>
        <v>429</v>
      </c>
      <c r="AF23" s="24">
        <f t="shared" si="7"/>
        <v>492</v>
      </c>
      <c r="AG23" s="19">
        <f t="shared" si="4"/>
        <v>921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443</v>
      </c>
      <c r="H24" s="1">
        <v>5</v>
      </c>
      <c r="I24" s="1">
        <v>0</v>
      </c>
      <c r="J24" s="1">
        <v>448</v>
      </c>
      <c r="K24" s="1">
        <v>422</v>
      </c>
      <c r="L24" s="1">
        <v>5</v>
      </c>
      <c r="M24" s="1">
        <v>427</v>
      </c>
      <c r="N24" s="1">
        <v>504</v>
      </c>
      <c r="O24" s="1">
        <v>0</v>
      </c>
      <c r="P24" s="1">
        <v>504</v>
      </c>
      <c r="Q24" s="1">
        <v>926</v>
      </c>
      <c r="R24" s="1">
        <v>5</v>
      </c>
      <c r="S24" s="1">
        <v>931</v>
      </c>
      <c r="V24" s="44" t="s">
        <v>66</v>
      </c>
      <c r="W24" s="19">
        <f>AD31+AD32</f>
        <v>1380</v>
      </c>
      <c r="X24" s="19">
        <f>AE31+AE32</f>
        <v>1613</v>
      </c>
      <c r="Y24" s="19">
        <f>AF31+AF32</f>
        <v>1740</v>
      </c>
      <c r="Z24" s="19">
        <f t="shared" si="3"/>
        <v>3353</v>
      </c>
      <c r="AA24" s="16"/>
      <c r="AB24" s="48" t="s">
        <v>128</v>
      </c>
      <c r="AC24" s="51"/>
      <c r="AD24" s="19">
        <f>AD15+SUM(AD17:AD23)</f>
        <v>3303</v>
      </c>
      <c r="AE24" s="19">
        <f>AE15+SUM(AE17:AE23)</f>
        <v>3013</v>
      </c>
      <c r="AF24" s="19">
        <f>AF15+SUM(AF17:AF23)</f>
        <v>3655</v>
      </c>
      <c r="AG24" s="19">
        <f>AG15+SUM(AG17:AG23)</f>
        <v>6668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258</v>
      </c>
      <c r="H25" s="1">
        <v>2</v>
      </c>
      <c r="I25" s="1">
        <v>0</v>
      </c>
      <c r="J25" s="1">
        <v>260</v>
      </c>
      <c r="K25" s="1">
        <v>126</v>
      </c>
      <c r="L25" s="1">
        <v>0</v>
      </c>
      <c r="M25" s="1">
        <v>126</v>
      </c>
      <c r="N25" s="1">
        <v>247</v>
      </c>
      <c r="O25" s="1">
        <v>2</v>
      </c>
      <c r="P25" s="1">
        <v>249</v>
      </c>
      <c r="Q25" s="1">
        <v>373</v>
      </c>
      <c r="R25" s="1">
        <v>2</v>
      </c>
      <c r="S25" s="1">
        <v>375</v>
      </c>
      <c r="V25" s="44" t="s">
        <v>135</v>
      </c>
      <c r="W25" s="19">
        <f>AD33+AD34</f>
        <v>507</v>
      </c>
      <c r="X25" s="19">
        <f>AE33+AE34</f>
        <v>471</v>
      </c>
      <c r="Y25" s="19">
        <f>AF33+AF34</f>
        <v>560</v>
      </c>
      <c r="Z25" s="19">
        <f t="shared" si="3"/>
        <v>1031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468</v>
      </c>
      <c r="L26" s="1">
        <v>2</v>
      </c>
      <c r="M26" s="1">
        <v>470</v>
      </c>
      <c r="N26" s="1">
        <v>542</v>
      </c>
      <c r="O26" s="1">
        <v>1</v>
      </c>
      <c r="P26" s="1">
        <v>543</v>
      </c>
      <c r="Q26" s="1">
        <v>1010</v>
      </c>
      <c r="R26" s="1">
        <v>3</v>
      </c>
      <c r="S26" s="1">
        <v>1013</v>
      </c>
      <c r="V26" s="44" t="s">
        <v>71</v>
      </c>
      <c r="W26" s="19">
        <f>AD35+AD36+AD37</f>
        <v>2254</v>
      </c>
      <c r="X26" s="19">
        <f>AE35+AE36+AE37</f>
        <v>2976</v>
      </c>
      <c r="Y26" s="19">
        <f>AF35+AF36+AF37</f>
        <v>3107</v>
      </c>
      <c r="Z26" s="19">
        <f t="shared" si="3"/>
        <v>6083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300</v>
      </c>
      <c r="H27" s="1">
        <v>0</v>
      </c>
      <c r="I27" s="1">
        <v>2</v>
      </c>
      <c r="J27" s="1">
        <v>302</v>
      </c>
      <c r="K27" s="1">
        <v>258</v>
      </c>
      <c r="L27" s="1">
        <v>1</v>
      </c>
      <c r="M27" s="1">
        <v>259</v>
      </c>
      <c r="N27" s="1">
        <v>333</v>
      </c>
      <c r="O27" s="1">
        <v>1</v>
      </c>
      <c r="P27" s="1">
        <v>334</v>
      </c>
      <c r="Q27" s="1">
        <v>591</v>
      </c>
      <c r="R27" s="1">
        <v>2</v>
      </c>
      <c r="S27" s="1">
        <v>593</v>
      </c>
      <c r="V27" s="44" t="s">
        <v>205</v>
      </c>
      <c r="W27" s="19">
        <f>VLOOKUP($A20,$A$2:$S$67,10,FALSE)</f>
        <v>88</v>
      </c>
      <c r="X27" s="19">
        <f>VLOOKUP($A20,$A$2:$S$67,13,FALSE)</f>
        <v>74</v>
      </c>
      <c r="Y27" s="19">
        <f>VLOOKUP($A20,$A$2:$S$67,16,FALSE)</f>
        <v>79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293</v>
      </c>
      <c r="L28" s="1">
        <v>1</v>
      </c>
      <c r="M28" s="1">
        <v>294</v>
      </c>
      <c r="N28" s="1">
        <v>342</v>
      </c>
      <c r="O28" s="1">
        <v>2</v>
      </c>
      <c r="P28" s="1">
        <v>344</v>
      </c>
      <c r="Q28" s="1">
        <v>635</v>
      </c>
      <c r="R28" s="1">
        <v>3</v>
      </c>
      <c r="S28" s="1">
        <v>638</v>
      </c>
      <c r="V28" s="44" t="s">
        <v>217</v>
      </c>
      <c r="W28" s="19">
        <f>AD50</f>
        <v>1776</v>
      </c>
      <c r="X28" s="19">
        <f>AE50</f>
        <v>2493</v>
      </c>
      <c r="Y28" s="19">
        <f>AF50</f>
        <v>2614</v>
      </c>
      <c r="Z28" s="19">
        <f t="shared" si="3"/>
        <v>5107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449</v>
      </c>
      <c r="H29" s="1">
        <v>1</v>
      </c>
      <c r="I29" s="1">
        <v>2</v>
      </c>
      <c r="J29" s="1">
        <v>452</v>
      </c>
      <c r="K29" s="1">
        <v>427</v>
      </c>
      <c r="L29" s="1">
        <v>2</v>
      </c>
      <c r="M29" s="1">
        <v>429</v>
      </c>
      <c r="N29" s="1">
        <v>491</v>
      </c>
      <c r="O29" s="1">
        <v>1</v>
      </c>
      <c r="P29" s="1">
        <v>492</v>
      </c>
      <c r="Q29" s="1">
        <v>918</v>
      </c>
      <c r="R29" s="1">
        <v>3</v>
      </c>
      <c r="S29" s="1">
        <v>921</v>
      </c>
      <c r="V29" s="44" t="s">
        <v>74</v>
      </c>
      <c r="W29" s="19">
        <f t="shared" ref="W29:W52" si="8">VLOOKUP($A44,$A$2:$S$67,10,FALSE)</f>
        <v>40</v>
      </c>
      <c r="X29" s="19">
        <f t="shared" ref="X29:X52" si="9">VLOOKUP($A44,$A$2:$S$67,13,FALSE)</f>
        <v>34</v>
      </c>
      <c r="Y29" s="19">
        <f t="shared" ref="Y29:Y52" si="10">VLOOKUP($A44,$A$2:$S$67,16,FALSE)</f>
        <v>35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699</v>
      </c>
      <c r="H30" s="1">
        <v>0</v>
      </c>
      <c r="I30" s="1">
        <v>3</v>
      </c>
      <c r="J30" s="1">
        <v>702</v>
      </c>
      <c r="K30" s="1">
        <v>817</v>
      </c>
      <c r="L30" s="1">
        <v>0</v>
      </c>
      <c r="M30" s="1">
        <v>817</v>
      </c>
      <c r="N30" s="1">
        <v>886</v>
      </c>
      <c r="O30" s="1">
        <v>3</v>
      </c>
      <c r="P30" s="1">
        <v>889</v>
      </c>
      <c r="Q30" s="1">
        <v>1703</v>
      </c>
      <c r="R30" s="1">
        <v>3</v>
      </c>
      <c r="S30" s="1">
        <v>1706</v>
      </c>
      <c r="V30" s="44" t="s">
        <v>77</v>
      </c>
      <c r="W30" s="19">
        <f t="shared" si="8"/>
        <v>82</v>
      </c>
      <c r="X30" s="19">
        <f t="shared" si="9"/>
        <v>86</v>
      </c>
      <c r="Y30" s="19">
        <f t="shared" si="10"/>
        <v>84</v>
      </c>
      <c r="Z30" s="19">
        <f t="shared" si="3"/>
        <v>170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666</v>
      </c>
      <c r="H31" s="1">
        <v>7</v>
      </c>
      <c r="I31" s="1">
        <v>5</v>
      </c>
      <c r="J31" s="1">
        <v>678</v>
      </c>
      <c r="K31" s="1">
        <v>788</v>
      </c>
      <c r="L31" s="1">
        <v>8</v>
      </c>
      <c r="M31" s="1">
        <v>796</v>
      </c>
      <c r="N31" s="1">
        <v>845</v>
      </c>
      <c r="O31" s="1">
        <v>6</v>
      </c>
      <c r="P31" s="1">
        <v>851</v>
      </c>
      <c r="Q31" s="1">
        <v>1633</v>
      </c>
      <c r="R31" s="1">
        <v>14</v>
      </c>
      <c r="S31" s="1">
        <v>1647</v>
      </c>
      <c r="V31" s="44" t="s">
        <v>79</v>
      </c>
      <c r="W31" s="19">
        <f t="shared" si="8"/>
        <v>66</v>
      </c>
      <c r="X31" s="19">
        <f t="shared" si="9"/>
        <v>64</v>
      </c>
      <c r="Y31" s="19">
        <f t="shared" si="10"/>
        <v>65</v>
      </c>
      <c r="Z31" s="19">
        <f t="shared" si="3"/>
        <v>129</v>
      </c>
      <c r="AA31" s="28"/>
      <c r="AB31" s="48" t="s">
        <v>80</v>
      </c>
      <c r="AC31" s="49"/>
      <c r="AD31" s="24">
        <f>VLOOKUP($A30,$A$2:$S$67,10,FALSE)</f>
        <v>702</v>
      </c>
      <c r="AE31" s="24">
        <f>VLOOKUP($A30,$A$2:$S$67,13,FALSE)</f>
        <v>817</v>
      </c>
      <c r="AF31" s="24">
        <f>VLOOKUP($A30,$A$2:$S$67,16,FALSE)</f>
        <v>889</v>
      </c>
      <c r="AG31" s="19">
        <f t="shared" ref="AG31:AG37" si="11">AE31+AF31</f>
        <v>1706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690</v>
      </c>
      <c r="H32" s="1">
        <v>4</v>
      </c>
      <c r="I32" s="1">
        <v>4</v>
      </c>
      <c r="J32" s="1">
        <v>698</v>
      </c>
      <c r="K32" s="1">
        <v>864</v>
      </c>
      <c r="L32" s="1">
        <v>4</v>
      </c>
      <c r="M32" s="1">
        <v>868</v>
      </c>
      <c r="N32" s="1">
        <v>941</v>
      </c>
      <c r="O32" s="1">
        <v>7</v>
      </c>
      <c r="P32" s="1">
        <v>948</v>
      </c>
      <c r="Q32" s="1">
        <v>1805</v>
      </c>
      <c r="R32" s="1">
        <v>11</v>
      </c>
      <c r="S32" s="1">
        <v>1816</v>
      </c>
      <c r="V32" s="44" t="s">
        <v>82</v>
      </c>
      <c r="W32" s="19">
        <f t="shared" si="8"/>
        <v>46</v>
      </c>
      <c r="X32" s="19">
        <f t="shared" si="9"/>
        <v>46</v>
      </c>
      <c r="Y32" s="19">
        <f t="shared" si="10"/>
        <v>41</v>
      </c>
      <c r="Z32" s="19">
        <f t="shared" si="3"/>
        <v>87</v>
      </c>
      <c r="AA32" s="28"/>
      <c r="AB32" s="48" t="s">
        <v>83</v>
      </c>
      <c r="AC32" s="49"/>
      <c r="AD32" s="24">
        <f>VLOOKUP($A31,$A$2:$S$67,10,FALSE)</f>
        <v>678</v>
      </c>
      <c r="AE32" s="24">
        <f>VLOOKUP($A31,$A$2:$S$67,13,FALSE)</f>
        <v>796</v>
      </c>
      <c r="AF32" s="24">
        <f>VLOOKUP($A31,$A$2:$S$67,16,FALSE)</f>
        <v>851</v>
      </c>
      <c r="AG32" s="19">
        <f t="shared" si="11"/>
        <v>1647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960</v>
      </c>
      <c r="H33" s="1">
        <v>1</v>
      </c>
      <c r="I33" s="1">
        <v>6</v>
      </c>
      <c r="J33" s="1">
        <v>967</v>
      </c>
      <c r="K33" s="1">
        <v>1386</v>
      </c>
      <c r="L33" s="1">
        <v>5</v>
      </c>
      <c r="M33" s="1">
        <v>1391</v>
      </c>
      <c r="N33" s="1">
        <v>1428</v>
      </c>
      <c r="O33" s="1">
        <v>4</v>
      </c>
      <c r="P33" s="1">
        <v>1432</v>
      </c>
      <c r="Q33" s="1">
        <v>2814</v>
      </c>
      <c r="R33" s="1">
        <v>9</v>
      </c>
      <c r="S33" s="1">
        <v>2823</v>
      </c>
      <c r="V33" s="44" t="s">
        <v>85</v>
      </c>
      <c r="W33" s="19">
        <f t="shared" si="8"/>
        <v>10</v>
      </c>
      <c r="X33" s="19">
        <f t="shared" si="9"/>
        <v>12</v>
      </c>
      <c r="Y33" s="19">
        <f t="shared" si="10"/>
        <v>13</v>
      </c>
      <c r="Z33" s="19">
        <f t="shared" si="3"/>
        <v>25</v>
      </c>
      <c r="AA33" s="28"/>
      <c r="AB33" s="48" t="s">
        <v>86</v>
      </c>
      <c r="AC33" s="49"/>
      <c r="AD33" s="24">
        <f>VLOOKUP($A42,$A$2:$S$67,10,FALSE)</f>
        <v>262</v>
      </c>
      <c r="AE33" s="24">
        <f>VLOOKUP($A42,$A$2:$S$67,13,FALSE)</f>
        <v>226</v>
      </c>
      <c r="AF33" s="24">
        <f>VLOOKUP($A42,$A$2:$S$67,16,FALSE)</f>
        <v>296</v>
      </c>
      <c r="AG33" s="19">
        <f t="shared" si="11"/>
        <v>522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582</v>
      </c>
      <c r="H34" s="1">
        <v>2</v>
      </c>
      <c r="I34" s="1">
        <v>5</v>
      </c>
      <c r="J34" s="1">
        <v>589</v>
      </c>
      <c r="K34" s="1">
        <v>713</v>
      </c>
      <c r="L34" s="1">
        <v>4</v>
      </c>
      <c r="M34" s="1">
        <v>717</v>
      </c>
      <c r="N34" s="1">
        <v>724</v>
      </c>
      <c r="O34" s="1">
        <v>3</v>
      </c>
      <c r="P34" s="1">
        <v>727</v>
      </c>
      <c r="Q34" s="1">
        <v>1437</v>
      </c>
      <c r="R34" s="1">
        <v>7</v>
      </c>
      <c r="S34" s="1">
        <v>1444</v>
      </c>
      <c r="V34" s="44" t="s">
        <v>88</v>
      </c>
      <c r="W34" s="19">
        <f t="shared" si="8"/>
        <v>39</v>
      </c>
      <c r="X34" s="19">
        <f t="shared" si="9"/>
        <v>45</v>
      </c>
      <c r="Y34" s="19">
        <f t="shared" si="10"/>
        <v>43</v>
      </c>
      <c r="Z34" s="19">
        <f t="shared" si="3"/>
        <v>88</v>
      </c>
      <c r="AA34" s="28"/>
      <c r="AB34" s="48" t="s">
        <v>89</v>
      </c>
      <c r="AC34" s="49"/>
      <c r="AD34" s="24">
        <f>VLOOKUP($A43,$A$2:$S$67,10,FALSE)</f>
        <v>245</v>
      </c>
      <c r="AE34" s="24">
        <f>VLOOKUP($A43,$A$2:$S$67,13,FALSE)</f>
        <v>245</v>
      </c>
      <c r="AF34" s="24">
        <f>VLOOKUP($A43,$A$2:$S$67,16,FALSE)</f>
        <v>264</v>
      </c>
      <c r="AG34" s="19">
        <f t="shared" si="11"/>
        <v>509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21</v>
      </c>
      <c r="X35" s="19">
        <f t="shared" si="9"/>
        <v>23</v>
      </c>
      <c r="Y35" s="19">
        <f t="shared" si="10"/>
        <v>14</v>
      </c>
      <c r="Z35" s="19">
        <f t="shared" si="3"/>
        <v>37</v>
      </c>
      <c r="AA35" s="28"/>
      <c r="AB35" s="48" t="s">
        <v>92</v>
      </c>
      <c r="AC35" s="49"/>
      <c r="AD35" s="24">
        <f>VLOOKUP($A32,$A$2:$S$67,10,FALSE)</f>
        <v>698</v>
      </c>
      <c r="AE35" s="24">
        <f>VLOOKUP($A32,$A$2:$S$67,13,FALSE)</f>
        <v>868</v>
      </c>
      <c r="AF35" s="24">
        <f>VLOOKUP($A32,$A$2:$S$67,16,FALSE)</f>
        <v>948</v>
      </c>
      <c r="AG35" s="19">
        <f t="shared" si="11"/>
        <v>1816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652</v>
      </c>
      <c r="H36" s="1">
        <v>3</v>
      </c>
      <c r="I36" s="1">
        <v>3</v>
      </c>
      <c r="J36" s="1">
        <v>658</v>
      </c>
      <c r="K36" s="1">
        <v>669</v>
      </c>
      <c r="L36" s="1">
        <v>4</v>
      </c>
      <c r="M36" s="1">
        <v>673</v>
      </c>
      <c r="N36" s="1">
        <v>766</v>
      </c>
      <c r="O36" s="1">
        <v>3</v>
      </c>
      <c r="P36" s="1">
        <v>769</v>
      </c>
      <c r="Q36" s="1">
        <v>1435</v>
      </c>
      <c r="R36" s="1">
        <v>7</v>
      </c>
      <c r="S36" s="1">
        <v>1442</v>
      </c>
      <c r="V36" s="44" t="s">
        <v>94</v>
      </c>
      <c r="W36" s="19">
        <f t="shared" si="8"/>
        <v>113</v>
      </c>
      <c r="X36" s="19">
        <f t="shared" si="9"/>
        <v>105</v>
      </c>
      <c r="Y36" s="19">
        <f t="shared" si="10"/>
        <v>125</v>
      </c>
      <c r="Z36" s="19">
        <f t="shared" si="3"/>
        <v>230</v>
      </c>
      <c r="AA36" s="28"/>
      <c r="AB36" s="48" t="s">
        <v>84</v>
      </c>
      <c r="AC36" s="49"/>
      <c r="AD36" s="24">
        <f>VLOOKUP($A33,$A$2:$S$67,10,FALSE)</f>
        <v>967</v>
      </c>
      <c r="AE36" s="24">
        <f>VLOOKUP($A33,$A$2:$S$67,13,FALSE)</f>
        <v>1391</v>
      </c>
      <c r="AF36" s="24">
        <f>VLOOKUP($A33,$A$2:$S$67,16,FALSE)</f>
        <v>1432</v>
      </c>
      <c r="AG36" s="19">
        <f t="shared" si="11"/>
        <v>2823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454</v>
      </c>
      <c r="H37" s="1">
        <v>1</v>
      </c>
      <c r="I37" s="1">
        <v>1</v>
      </c>
      <c r="J37" s="1">
        <v>456</v>
      </c>
      <c r="K37" s="1">
        <v>507</v>
      </c>
      <c r="L37" s="1">
        <v>4</v>
      </c>
      <c r="M37" s="1">
        <v>511</v>
      </c>
      <c r="N37" s="1">
        <v>563</v>
      </c>
      <c r="O37" s="1">
        <v>4</v>
      </c>
      <c r="P37" s="1">
        <v>567</v>
      </c>
      <c r="Q37" s="1">
        <v>1070</v>
      </c>
      <c r="R37" s="1">
        <v>8</v>
      </c>
      <c r="S37" s="1">
        <v>1078</v>
      </c>
      <c r="V37" s="44" t="s">
        <v>96</v>
      </c>
      <c r="W37" s="19">
        <f t="shared" si="8"/>
        <v>160</v>
      </c>
      <c r="X37" s="19">
        <f t="shared" si="9"/>
        <v>136</v>
      </c>
      <c r="Y37" s="19">
        <f t="shared" si="10"/>
        <v>158</v>
      </c>
      <c r="Z37" s="19">
        <f t="shared" si="3"/>
        <v>294</v>
      </c>
      <c r="AA37" s="28"/>
      <c r="AB37" s="48" t="s">
        <v>87</v>
      </c>
      <c r="AC37" s="49"/>
      <c r="AD37" s="24">
        <f>VLOOKUP($A34,$A$2:$S$67,10,FALSE)</f>
        <v>589</v>
      </c>
      <c r="AE37" s="24">
        <f>VLOOKUP($A34,$A$2:$S$67,13,FALSE)</f>
        <v>717</v>
      </c>
      <c r="AF37" s="24">
        <f>VLOOKUP($A34,$A$2:$S$67,16,FALSE)</f>
        <v>727</v>
      </c>
      <c r="AG37" s="19">
        <f t="shared" si="11"/>
        <v>1444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566</v>
      </c>
      <c r="L38" s="1">
        <v>3</v>
      </c>
      <c r="M38" s="1">
        <v>569</v>
      </c>
      <c r="N38" s="1">
        <v>604</v>
      </c>
      <c r="O38" s="1">
        <v>5</v>
      </c>
      <c r="P38" s="1">
        <v>609</v>
      </c>
      <c r="Q38" s="1">
        <v>1170</v>
      </c>
      <c r="R38" s="1">
        <v>8</v>
      </c>
      <c r="S38" s="1">
        <v>1178</v>
      </c>
      <c r="V38" s="44" t="s">
        <v>98</v>
      </c>
      <c r="W38" s="19">
        <f t="shared" si="8"/>
        <v>36</v>
      </c>
      <c r="X38" s="19">
        <f t="shared" si="9"/>
        <v>34</v>
      </c>
      <c r="Y38" s="19">
        <f t="shared" si="10"/>
        <v>34</v>
      </c>
      <c r="Z38" s="19">
        <f t="shared" si="3"/>
        <v>68</v>
      </c>
      <c r="AA38" s="16"/>
      <c r="AB38" s="48" t="s">
        <v>67</v>
      </c>
      <c r="AC38" s="49"/>
      <c r="AD38" s="19">
        <f>SUM(AD31:AD37)</f>
        <v>4141</v>
      </c>
      <c r="AE38" s="19">
        <f>SUM(AE31:AE37)</f>
        <v>5060</v>
      </c>
      <c r="AF38" s="19">
        <f>SUM(AF31:AF37)</f>
        <v>5407</v>
      </c>
      <c r="AG38" s="19">
        <f>SUM(AG31:AG37)</f>
        <v>10467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316</v>
      </c>
      <c r="L39" s="1">
        <v>2</v>
      </c>
      <c r="M39" s="1">
        <v>318</v>
      </c>
      <c r="N39" s="1">
        <v>309</v>
      </c>
      <c r="O39" s="1">
        <v>6</v>
      </c>
      <c r="P39" s="1">
        <v>315</v>
      </c>
      <c r="Q39" s="1">
        <v>625</v>
      </c>
      <c r="R39" s="1">
        <v>8</v>
      </c>
      <c r="S39" s="1">
        <v>633</v>
      </c>
      <c r="V39" s="44" t="s">
        <v>100</v>
      </c>
      <c r="W39" s="19">
        <f t="shared" si="8"/>
        <v>39</v>
      </c>
      <c r="X39" s="19">
        <f t="shared" si="9"/>
        <v>32</v>
      </c>
      <c r="Y39" s="19">
        <f t="shared" si="10"/>
        <v>37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585</v>
      </c>
      <c r="L40" s="1">
        <v>3</v>
      </c>
      <c r="M40" s="1">
        <v>588</v>
      </c>
      <c r="N40" s="1">
        <v>590</v>
      </c>
      <c r="O40" s="1">
        <v>5</v>
      </c>
      <c r="P40" s="1">
        <v>595</v>
      </c>
      <c r="Q40" s="1">
        <v>1175</v>
      </c>
      <c r="R40" s="1">
        <v>8</v>
      </c>
      <c r="S40" s="1">
        <v>1183</v>
      </c>
      <c r="V40" s="44" t="s">
        <v>102</v>
      </c>
      <c r="W40" s="19">
        <f t="shared" si="8"/>
        <v>111</v>
      </c>
      <c r="X40" s="19">
        <f t="shared" si="9"/>
        <v>104</v>
      </c>
      <c r="Y40" s="19">
        <f t="shared" si="10"/>
        <v>111</v>
      </c>
      <c r="Z40" s="19">
        <f t="shared" si="3"/>
        <v>215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322</v>
      </c>
      <c r="H41" s="1">
        <v>2</v>
      </c>
      <c r="I41" s="1">
        <v>6</v>
      </c>
      <c r="J41" s="1">
        <v>330</v>
      </c>
      <c r="K41" s="1">
        <v>504</v>
      </c>
      <c r="L41" s="1">
        <v>3</v>
      </c>
      <c r="M41" s="1">
        <v>507</v>
      </c>
      <c r="N41" s="1">
        <v>523</v>
      </c>
      <c r="O41" s="1">
        <v>5</v>
      </c>
      <c r="P41" s="1">
        <v>528</v>
      </c>
      <c r="Q41" s="1">
        <v>1027</v>
      </c>
      <c r="R41" s="1">
        <v>8</v>
      </c>
      <c r="S41" s="1">
        <v>1035</v>
      </c>
      <c r="V41" s="44" t="s">
        <v>104</v>
      </c>
      <c r="W41" s="19">
        <f t="shared" si="8"/>
        <v>50</v>
      </c>
      <c r="X41" s="19">
        <f t="shared" si="9"/>
        <v>48</v>
      </c>
      <c r="Y41" s="19">
        <f t="shared" si="10"/>
        <v>47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223</v>
      </c>
      <c r="L42" s="1">
        <v>3</v>
      </c>
      <c r="M42" s="1">
        <v>226</v>
      </c>
      <c r="N42" s="1">
        <v>290</v>
      </c>
      <c r="O42" s="1">
        <v>6</v>
      </c>
      <c r="P42" s="1">
        <v>296</v>
      </c>
      <c r="Q42" s="1">
        <v>513</v>
      </c>
      <c r="R42" s="1">
        <v>9</v>
      </c>
      <c r="S42" s="1">
        <v>522</v>
      </c>
      <c r="V42" s="44" t="s">
        <v>106</v>
      </c>
      <c r="W42" s="19">
        <f t="shared" si="8"/>
        <v>158</v>
      </c>
      <c r="X42" s="19">
        <f t="shared" si="9"/>
        <v>122</v>
      </c>
      <c r="Y42" s="19">
        <f t="shared" si="10"/>
        <v>145</v>
      </c>
      <c r="Z42" s="19">
        <f t="shared" si="3"/>
        <v>267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245</v>
      </c>
      <c r="H43" s="1">
        <v>0</v>
      </c>
      <c r="I43" s="1">
        <v>0</v>
      </c>
      <c r="J43" s="1">
        <v>245</v>
      </c>
      <c r="K43" s="1">
        <v>245</v>
      </c>
      <c r="L43" s="1">
        <v>0</v>
      </c>
      <c r="M43" s="1">
        <v>245</v>
      </c>
      <c r="N43" s="1">
        <v>264</v>
      </c>
      <c r="O43" s="1">
        <v>0</v>
      </c>
      <c r="P43" s="1">
        <v>264</v>
      </c>
      <c r="Q43" s="1">
        <v>509</v>
      </c>
      <c r="R43" s="1">
        <v>0</v>
      </c>
      <c r="S43" s="1">
        <v>509</v>
      </c>
      <c r="V43" s="44" t="s">
        <v>108</v>
      </c>
      <c r="W43" s="19">
        <f t="shared" si="8"/>
        <v>40</v>
      </c>
      <c r="X43" s="19">
        <f t="shared" si="9"/>
        <v>36</v>
      </c>
      <c r="Y43" s="19">
        <f t="shared" si="10"/>
        <v>43</v>
      </c>
      <c r="Z43" s="19">
        <f t="shared" si="3"/>
        <v>79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40</v>
      </c>
      <c r="H44" s="1">
        <v>0</v>
      </c>
      <c r="I44" s="1">
        <v>0</v>
      </c>
      <c r="J44" s="1">
        <v>40</v>
      </c>
      <c r="K44" s="1">
        <v>34</v>
      </c>
      <c r="L44" s="1">
        <v>0</v>
      </c>
      <c r="M44" s="1">
        <v>34</v>
      </c>
      <c r="N44" s="1">
        <v>35</v>
      </c>
      <c r="O44" s="1">
        <v>0</v>
      </c>
      <c r="P44" s="1">
        <v>35</v>
      </c>
      <c r="Q44" s="1">
        <v>69</v>
      </c>
      <c r="R44" s="1">
        <v>0</v>
      </c>
      <c r="S44" s="1">
        <v>69</v>
      </c>
      <c r="V44" s="44" t="s">
        <v>110</v>
      </c>
      <c r="W44" s="19">
        <f t="shared" si="8"/>
        <v>97</v>
      </c>
      <c r="X44" s="19">
        <f t="shared" si="9"/>
        <v>79</v>
      </c>
      <c r="Y44" s="19">
        <f t="shared" si="10"/>
        <v>87</v>
      </c>
      <c r="Z44" s="19">
        <f t="shared" si="3"/>
        <v>166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86</v>
      </c>
      <c r="L45" s="1">
        <v>0</v>
      </c>
      <c r="M45" s="1">
        <v>86</v>
      </c>
      <c r="N45" s="1">
        <v>84</v>
      </c>
      <c r="O45" s="1">
        <v>0</v>
      </c>
      <c r="P45" s="1">
        <v>84</v>
      </c>
      <c r="Q45" s="1">
        <v>170</v>
      </c>
      <c r="R45" s="1">
        <v>0</v>
      </c>
      <c r="S45" s="1">
        <v>170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8" t="s">
        <v>143</v>
      </c>
      <c r="AC45" s="49"/>
      <c r="AD45" s="24">
        <f>VLOOKUP($A37,$A$2:$S$67,10,FALSE)</f>
        <v>456</v>
      </c>
      <c r="AE45" s="24">
        <f>VLOOKUP($A37,$A$2:$S$67,13,FALSE)</f>
        <v>511</v>
      </c>
      <c r="AF45" s="24">
        <f>VLOOKUP($A37,$A$2:$S$67,16,FALSE)</f>
        <v>567</v>
      </c>
      <c r="AG45" s="19">
        <f>AE45+AF45</f>
        <v>1078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64</v>
      </c>
      <c r="L46" s="1">
        <v>0</v>
      </c>
      <c r="M46" s="1">
        <v>64</v>
      </c>
      <c r="N46" s="1">
        <v>65</v>
      </c>
      <c r="O46" s="1">
        <v>0</v>
      </c>
      <c r="P46" s="1">
        <v>65</v>
      </c>
      <c r="Q46" s="1">
        <v>129</v>
      </c>
      <c r="R46" s="1">
        <v>0</v>
      </c>
      <c r="S46" s="1">
        <v>129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48" t="s">
        <v>145</v>
      </c>
      <c r="AC46" s="49"/>
      <c r="AD46" s="24">
        <f>VLOOKUP($A38,$A$2:$S$67,10,FALSE)</f>
        <v>424</v>
      </c>
      <c r="AE46" s="24">
        <f>VLOOKUP($A38,$A$2:$S$67,13,FALSE)</f>
        <v>569</v>
      </c>
      <c r="AF46" s="24">
        <f>VLOOKUP($A38,$A$2:$S$67,16,FALSE)</f>
        <v>609</v>
      </c>
      <c r="AG46" s="19">
        <f>AE46+AF46</f>
        <v>1178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46</v>
      </c>
      <c r="L47" s="1">
        <v>0</v>
      </c>
      <c r="M47" s="1">
        <v>46</v>
      </c>
      <c r="N47" s="1">
        <v>41</v>
      </c>
      <c r="O47" s="1">
        <v>0</v>
      </c>
      <c r="P47" s="1">
        <v>41</v>
      </c>
      <c r="Q47" s="1">
        <v>87</v>
      </c>
      <c r="R47" s="1">
        <v>0</v>
      </c>
      <c r="S47" s="1">
        <v>87</v>
      </c>
      <c r="V47" s="44" t="s">
        <v>115</v>
      </c>
      <c r="W47" s="19">
        <f t="shared" si="8"/>
        <v>63</v>
      </c>
      <c r="X47" s="19">
        <f t="shared" si="9"/>
        <v>58</v>
      </c>
      <c r="Y47" s="19">
        <f t="shared" si="10"/>
        <v>68</v>
      </c>
      <c r="Z47" s="19">
        <f t="shared" si="3"/>
        <v>126</v>
      </c>
      <c r="AA47" s="28"/>
      <c r="AB47" s="48" t="s">
        <v>147</v>
      </c>
      <c r="AC47" s="49"/>
      <c r="AD47" s="24">
        <f>VLOOKUP($A39,$A$2:$S$67,10,FALSE)</f>
        <v>197</v>
      </c>
      <c r="AE47" s="24">
        <f>VLOOKUP($A39,$A$2:$S$67,13,FALSE)</f>
        <v>318</v>
      </c>
      <c r="AF47" s="24">
        <f>VLOOKUP($A39,$A$2:$S$67,16,FALSE)</f>
        <v>315</v>
      </c>
      <c r="AG47" s="19">
        <f>AE47+AF47</f>
        <v>633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12</v>
      </c>
      <c r="L48" s="1">
        <v>0</v>
      </c>
      <c r="M48" s="1">
        <v>12</v>
      </c>
      <c r="N48" s="1">
        <v>13</v>
      </c>
      <c r="O48" s="1">
        <v>0</v>
      </c>
      <c r="P48" s="1">
        <v>13</v>
      </c>
      <c r="Q48" s="1">
        <v>25</v>
      </c>
      <c r="R48" s="1">
        <v>0</v>
      </c>
      <c r="S48" s="1">
        <v>25</v>
      </c>
      <c r="V48" s="44" t="s">
        <v>117</v>
      </c>
      <c r="W48" s="19">
        <f t="shared" si="8"/>
        <v>369</v>
      </c>
      <c r="X48" s="19">
        <f t="shared" si="9"/>
        <v>374</v>
      </c>
      <c r="Y48" s="19">
        <f t="shared" si="10"/>
        <v>361</v>
      </c>
      <c r="Z48" s="19">
        <f t="shared" si="3"/>
        <v>735</v>
      </c>
      <c r="AA48" s="28"/>
      <c r="AB48" s="48" t="s">
        <v>186</v>
      </c>
      <c r="AC48" s="49"/>
      <c r="AD48" s="24">
        <f>VLOOKUP($A40,$A$2:$S$67,10,FALSE)</f>
        <v>369</v>
      </c>
      <c r="AE48" s="24">
        <f>VLOOKUP($A40,$A$2:$S$67,13,FALSE)</f>
        <v>588</v>
      </c>
      <c r="AF48" s="24">
        <f>VLOOKUP($A40,$A$2:$S$67,16,FALSE)</f>
        <v>595</v>
      </c>
      <c r="AG48" s="19">
        <f>AE48+AF48</f>
        <v>1183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39</v>
      </c>
      <c r="H49" s="1">
        <v>0</v>
      </c>
      <c r="I49" s="1">
        <v>0</v>
      </c>
      <c r="J49" s="1">
        <v>39</v>
      </c>
      <c r="K49" s="1">
        <v>45</v>
      </c>
      <c r="L49" s="1">
        <v>0</v>
      </c>
      <c r="M49" s="1">
        <v>45</v>
      </c>
      <c r="N49" s="1">
        <v>43</v>
      </c>
      <c r="O49" s="1">
        <v>0</v>
      </c>
      <c r="P49" s="1">
        <v>43</v>
      </c>
      <c r="Q49" s="1">
        <v>88</v>
      </c>
      <c r="R49" s="1">
        <v>0</v>
      </c>
      <c r="S49" s="1">
        <v>88</v>
      </c>
      <c r="V49" s="44" t="s">
        <v>119</v>
      </c>
      <c r="W49" s="19">
        <f t="shared" si="8"/>
        <v>21</v>
      </c>
      <c r="X49" s="19">
        <f t="shared" si="9"/>
        <v>14</v>
      </c>
      <c r="Y49" s="19">
        <f t="shared" si="10"/>
        <v>18</v>
      </c>
      <c r="Z49" s="19">
        <f t="shared" si="3"/>
        <v>32</v>
      </c>
      <c r="AA49" s="16"/>
      <c r="AB49" s="48" t="s">
        <v>103</v>
      </c>
      <c r="AC49" s="49"/>
      <c r="AD49" s="24">
        <f>VLOOKUP($A41,$A$2:$S$67,10,FALSE)</f>
        <v>330</v>
      </c>
      <c r="AE49" s="24">
        <f>VLOOKUP($A41,$A$2:$S$67,13,FALSE)</f>
        <v>507</v>
      </c>
      <c r="AF49" s="24">
        <f>VLOOKUP($A41,$A$2:$S$67,16,FALSE)</f>
        <v>528</v>
      </c>
      <c r="AG49" s="19">
        <f>AE49+AF49</f>
        <v>1035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14</v>
      </c>
      <c r="O50" s="1">
        <v>0</v>
      </c>
      <c r="P50" s="1">
        <v>14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8"/>
        <v>37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48" t="s">
        <v>67</v>
      </c>
      <c r="AC50" s="49"/>
      <c r="AD50" s="19">
        <f>SUM(AD45:AD49)</f>
        <v>1776</v>
      </c>
      <c r="AE50" s="19">
        <f>SUM(AE45:AE49)</f>
        <v>2493</v>
      </c>
      <c r="AF50" s="19">
        <f>SUM(AF45:AF49)</f>
        <v>2614</v>
      </c>
      <c r="AG50" s="19">
        <f>SUM(AG45:AG49)</f>
        <v>5107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107</v>
      </c>
      <c r="H51" s="1">
        <v>6</v>
      </c>
      <c r="I51" s="1">
        <v>0</v>
      </c>
      <c r="J51" s="1">
        <v>113</v>
      </c>
      <c r="K51" s="1">
        <v>101</v>
      </c>
      <c r="L51" s="1">
        <v>4</v>
      </c>
      <c r="M51" s="1">
        <v>105</v>
      </c>
      <c r="N51" s="1">
        <v>123</v>
      </c>
      <c r="O51" s="1">
        <v>2</v>
      </c>
      <c r="P51" s="1">
        <v>125</v>
      </c>
      <c r="Q51" s="1">
        <v>224</v>
      </c>
      <c r="R51" s="1">
        <v>6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139</v>
      </c>
      <c r="H52" s="1">
        <v>20</v>
      </c>
      <c r="I52" s="1">
        <v>1</v>
      </c>
      <c r="J52" s="1">
        <v>160</v>
      </c>
      <c r="K52" s="1">
        <v>133</v>
      </c>
      <c r="L52" s="1">
        <v>3</v>
      </c>
      <c r="M52" s="1">
        <v>136</v>
      </c>
      <c r="N52" s="1">
        <v>140</v>
      </c>
      <c r="O52" s="1">
        <v>18</v>
      </c>
      <c r="P52" s="1">
        <v>158</v>
      </c>
      <c r="Q52" s="1">
        <v>273</v>
      </c>
      <c r="R52" s="1">
        <v>21</v>
      </c>
      <c r="S52" s="1">
        <v>294</v>
      </c>
      <c r="V52" s="44" t="s">
        <v>122</v>
      </c>
      <c r="W52" s="19">
        <f t="shared" si="8"/>
        <v>55</v>
      </c>
      <c r="X52" s="19">
        <f t="shared" si="9"/>
        <v>56</v>
      </c>
      <c r="Y52" s="19">
        <f t="shared" si="10"/>
        <v>59</v>
      </c>
      <c r="Z52" s="19">
        <f t="shared" si="3"/>
        <v>115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35</v>
      </c>
      <c r="H53" s="1">
        <v>0</v>
      </c>
      <c r="I53" s="1">
        <v>1</v>
      </c>
      <c r="J53" s="1">
        <v>36</v>
      </c>
      <c r="K53" s="1">
        <v>34</v>
      </c>
      <c r="L53" s="1">
        <v>0</v>
      </c>
      <c r="M53" s="1">
        <v>34</v>
      </c>
      <c r="N53" s="1">
        <v>33</v>
      </c>
      <c r="O53" s="1">
        <v>1</v>
      </c>
      <c r="P53" s="1">
        <v>34</v>
      </c>
      <c r="Q53" s="1">
        <v>67</v>
      </c>
      <c r="R53" s="1">
        <v>1</v>
      </c>
      <c r="S53" s="1">
        <v>68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34</v>
      </c>
      <c r="H54" s="1">
        <v>5</v>
      </c>
      <c r="I54" s="1">
        <v>0</v>
      </c>
      <c r="J54" s="1">
        <v>39</v>
      </c>
      <c r="K54" s="1">
        <v>27</v>
      </c>
      <c r="L54" s="1">
        <v>5</v>
      </c>
      <c r="M54" s="1">
        <v>32</v>
      </c>
      <c r="N54" s="1">
        <v>37</v>
      </c>
      <c r="O54" s="1">
        <v>0</v>
      </c>
      <c r="P54" s="1">
        <v>37</v>
      </c>
      <c r="Q54" s="1">
        <v>64</v>
      </c>
      <c r="R54" s="1">
        <v>5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9</v>
      </c>
      <c r="I55" s="1">
        <v>0</v>
      </c>
      <c r="J55" s="1">
        <v>111</v>
      </c>
      <c r="K55" s="1">
        <v>99</v>
      </c>
      <c r="L55" s="1">
        <v>5</v>
      </c>
      <c r="M55" s="1">
        <v>104</v>
      </c>
      <c r="N55" s="1">
        <v>107</v>
      </c>
      <c r="O55" s="1">
        <v>4</v>
      </c>
      <c r="P55" s="1">
        <v>111</v>
      </c>
      <c r="Q55" s="1">
        <v>206</v>
      </c>
      <c r="R55" s="1">
        <v>9</v>
      </c>
      <c r="S55" s="1">
        <v>215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48</v>
      </c>
      <c r="L56" s="1">
        <v>0</v>
      </c>
      <c r="M56" s="1">
        <v>48</v>
      </c>
      <c r="N56" s="1">
        <v>47</v>
      </c>
      <c r="O56" s="1">
        <v>0</v>
      </c>
      <c r="P56" s="1">
        <v>47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142</v>
      </c>
      <c r="H57" s="1">
        <v>16</v>
      </c>
      <c r="I57" s="1">
        <v>0</v>
      </c>
      <c r="J57" s="1">
        <v>158</v>
      </c>
      <c r="K57" s="1">
        <v>122</v>
      </c>
      <c r="L57" s="1">
        <v>0</v>
      </c>
      <c r="M57" s="1">
        <v>122</v>
      </c>
      <c r="N57" s="1">
        <v>128</v>
      </c>
      <c r="O57" s="1">
        <v>17</v>
      </c>
      <c r="P57" s="1">
        <v>145</v>
      </c>
      <c r="Q57" s="1">
        <v>250</v>
      </c>
      <c r="R57" s="1">
        <v>17</v>
      </c>
      <c r="S57" s="1">
        <v>267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36</v>
      </c>
      <c r="L58" s="1">
        <v>0</v>
      </c>
      <c r="M58" s="1">
        <v>36</v>
      </c>
      <c r="N58" s="1">
        <v>43</v>
      </c>
      <c r="O58" s="1">
        <v>0</v>
      </c>
      <c r="P58" s="1">
        <v>43</v>
      </c>
      <c r="Q58" s="1">
        <v>79</v>
      </c>
      <c r="R58" s="1">
        <v>0</v>
      </c>
      <c r="S58" s="1">
        <v>79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79</v>
      </c>
      <c r="L59" s="1">
        <v>0</v>
      </c>
      <c r="M59" s="1">
        <v>79</v>
      </c>
      <c r="N59" s="1">
        <v>87</v>
      </c>
      <c r="O59" s="1">
        <v>0</v>
      </c>
      <c r="P59" s="1">
        <v>87</v>
      </c>
      <c r="Q59" s="1">
        <v>166</v>
      </c>
      <c r="R59" s="1">
        <v>0</v>
      </c>
      <c r="S59" s="1">
        <v>166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57</v>
      </c>
      <c r="L62" s="1">
        <v>1</v>
      </c>
      <c r="M62" s="1">
        <v>58</v>
      </c>
      <c r="N62" s="1">
        <v>65</v>
      </c>
      <c r="O62" s="1">
        <v>3</v>
      </c>
      <c r="P62" s="1">
        <v>68</v>
      </c>
      <c r="Q62" s="1">
        <v>122</v>
      </c>
      <c r="R62" s="1">
        <v>4</v>
      </c>
      <c r="S62" s="1">
        <v>126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364</v>
      </c>
      <c r="H63" s="1">
        <v>2</v>
      </c>
      <c r="I63" s="1">
        <v>3</v>
      </c>
      <c r="J63" s="1">
        <v>369</v>
      </c>
      <c r="K63" s="1">
        <v>369</v>
      </c>
      <c r="L63" s="1">
        <v>5</v>
      </c>
      <c r="M63" s="1">
        <v>374</v>
      </c>
      <c r="N63" s="1">
        <v>361</v>
      </c>
      <c r="O63" s="1">
        <v>0</v>
      </c>
      <c r="P63" s="1">
        <v>361</v>
      </c>
      <c r="Q63" s="1">
        <v>730</v>
      </c>
      <c r="R63" s="1">
        <v>5</v>
      </c>
      <c r="S63" s="1">
        <v>735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20</v>
      </c>
      <c r="H64" s="1">
        <v>0</v>
      </c>
      <c r="I64" s="1">
        <v>1</v>
      </c>
      <c r="J64" s="1">
        <v>21</v>
      </c>
      <c r="K64" s="1">
        <v>14</v>
      </c>
      <c r="L64" s="1">
        <v>0</v>
      </c>
      <c r="M64" s="1">
        <v>14</v>
      </c>
      <c r="N64" s="1">
        <v>17</v>
      </c>
      <c r="O64" s="1">
        <v>1</v>
      </c>
      <c r="P64" s="1">
        <v>18</v>
      </c>
      <c r="Q64" s="1">
        <v>31</v>
      </c>
      <c r="R64" s="1">
        <v>1</v>
      </c>
      <c r="S64" s="1">
        <v>32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37</v>
      </c>
      <c r="H65" s="1">
        <v>0</v>
      </c>
      <c r="I65" s="1">
        <v>0</v>
      </c>
      <c r="J65" s="1">
        <v>37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1</v>
      </c>
      <c r="J67" s="1">
        <v>55</v>
      </c>
      <c r="K67" s="1">
        <v>55</v>
      </c>
      <c r="L67" s="1">
        <v>1</v>
      </c>
      <c r="M67" s="1">
        <v>56</v>
      </c>
      <c r="N67" s="1">
        <v>59</v>
      </c>
      <c r="O67" s="1">
        <v>0</v>
      </c>
      <c r="P67" s="1">
        <v>59</v>
      </c>
      <c r="Q67" s="1">
        <v>114</v>
      </c>
      <c r="R67" s="1">
        <v>1</v>
      </c>
      <c r="S67" s="1">
        <v>115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0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218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2</v>
      </c>
      <c r="I2" s="1">
        <v>0</v>
      </c>
      <c r="J2" s="1">
        <v>133</v>
      </c>
      <c r="K2" s="1">
        <v>142</v>
      </c>
      <c r="L2" s="1">
        <v>1</v>
      </c>
      <c r="M2" s="1">
        <v>143</v>
      </c>
      <c r="N2" s="1">
        <v>163</v>
      </c>
      <c r="O2" s="1">
        <v>2</v>
      </c>
      <c r="P2" s="1">
        <v>165</v>
      </c>
      <c r="Q2" s="1">
        <v>305</v>
      </c>
      <c r="R2" s="1">
        <v>3</v>
      </c>
      <c r="S2" s="1">
        <v>308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219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143</v>
      </c>
      <c r="Y4" s="19">
        <f t="shared" ref="Y4:Y21" si="2">VLOOKUP($A2,$A$2:$S$67,16,FALSE)</f>
        <v>165</v>
      </c>
      <c r="Z4" s="19">
        <f t="shared" ref="Z4:Z52" si="3">Y4+X4</f>
        <v>308</v>
      </c>
      <c r="AA4" s="16"/>
      <c r="AB4" s="63" t="s">
        <v>29</v>
      </c>
      <c r="AC4" s="51"/>
      <c r="AD4" s="4" t="s">
        <v>41</v>
      </c>
      <c r="AE4" s="19">
        <f>SUM(K2:K67)</f>
        <v>13546</v>
      </c>
      <c r="AF4" s="19">
        <f>SUM(N2:N67)</f>
        <v>14875</v>
      </c>
      <c r="AG4" s="20">
        <f>AE4+AF4</f>
        <v>28421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55</v>
      </c>
      <c r="H5" s="1">
        <v>0</v>
      </c>
      <c r="I5" s="1">
        <v>1</v>
      </c>
      <c r="J5" s="1">
        <v>56</v>
      </c>
      <c r="K5" s="1">
        <v>46</v>
      </c>
      <c r="L5" s="1">
        <v>0</v>
      </c>
      <c r="M5" s="1">
        <v>46</v>
      </c>
      <c r="N5" s="1">
        <v>59</v>
      </c>
      <c r="O5" s="1">
        <v>1</v>
      </c>
      <c r="P5" s="1">
        <v>60</v>
      </c>
      <c r="Q5" s="1">
        <v>105</v>
      </c>
      <c r="R5" s="1">
        <v>1</v>
      </c>
      <c r="S5" s="1">
        <v>106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3" t="s">
        <v>31</v>
      </c>
      <c r="AC5" s="51"/>
      <c r="AD5" s="4" t="s">
        <v>41</v>
      </c>
      <c r="AE5" s="19">
        <f>SUM(L2:L67)</f>
        <v>93</v>
      </c>
      <c r="AF5" s="19">
        <f>SUM(O2:O67)</f>
        <v>130</v>
      </c>
      <c r="AG5" s="20">
        <f>AE5+AF5</f>
        <v>223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32</v>
      </c>
      <c r="L6" s="1">
        <v>0</v>
      </c>
      <c r="M6" s="1">
        <v>32</v>
      </c>
      <c r="N6" s="1">
        <v>33</v>
      </c>
      <c r="O6" s="1">
        <v>0</v>
      </c>
      <c r="P6" s="1">
        <v>33</v>
      </c>
      <c r="Q6" s="1">
        <v>65</v>
      </c>
      <c r="R6" s="1">
        <v>0</v>
      </c>
      <c r="S6" s="1">
        <v>65</v>
      </c>
      <c r="V6" s="44" t="s">
        <v>28</v>
      </c>
      <c r="W6" s="19">
        <f t="shared" si="0"/>
        <v>23</v>
      </c>
      <c r="X6" s="19">
        <f t="shared" si="1"/>
        <v>23</v>
      </c>
      <c r="Y6" s="19">
        <f t="shared" si="2"/>
        <v>22</v>
      </c>
      <c r="Z6" s="19">
        <f t="shared" si="3"/>
        <v>45</v>
      </c>
      <c r="AA6" s="16"/>
      <c r="AB6" s="64" t="s">
        <v>33</v>
      </c>
      <c r="AC6" s="65"/>
      <c r="AD6" s="21">
        <f>SUM(J2:J67)</f>
        <v>12476</v>
      </c>
      <c r="AE6" s="21">
        <f>SUM(AE4:AE5)</f>
        <v>13639</v>
      </c>
      <c r="AF6" s="19">
        <f>SUM(AF4:AF5)</f>
        <v>15005</v>
      </c>
      <c r="AG6" s="22">
        <f>SUM(AG4:AG5)</f>
        <v>28644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65</v>
      </c>
      <c r="L7" s="1">
        <v>0</v>
      </c>
      <c r="M7" s="1">
        <v>65</v>
      </c>
      <c r="N7" s="1">
        <v>77</v>
      </c>
      <c r="O7" s="1">
        <v>0</v>
      </c>
      <c r="P7" s="1">
        <v>77</v>
      </c>
      <c r="Q7" s="1">
        <v>142</v>
      </c>
      <c r="R7" s="1">
        <v>0</v>
      </c>
      <c r="S7" s="1">
        <v>142</v>
      </c>
      <c r="V7" s="44" t="s">
        <v>30</v>
      </c>
      <c r="W7" s="19">
        <f t="shared" si="0"/>
        <v>56</v>
      </c>
      <c r="X7" s="19">
        <f t="shared" si="1"/>
        <v>46</v>
      </c>
      <c r="Y7" s="19">
        <f t="shared" si="2"/>
        <v>60</v>
      </c>
      <c r="Z7" s="19">
        <f t="shared" si="3"/>
        <v>106</v>
      </c>
      <c r="AA7" s="16"/>
      <c r="AB7" s="54" t="s">
        <v>35</v>
      </c>
      <c r="AC7" s="55"/>
      <c r="AD7" s="23">
        <f>AD8-AD10-AD11</f>
        <v>-5</v>
      </c>
      <c r="AE7" s="23">
        <f>AE8+AE9-AE10-AE11</f>
        <v>-27</v>
      </c>
      <c r="AF7" s="23">
        <f>AF8+AF9-AF10-AF11</f>
        <v>-3</v>
      </c>
      <c r="AG7" s="23">
        <f>AG8+AG9-AG10-AG11</f>
        <v>-30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33</v>
      </c>
      <c r="Z8" s="19">
        <f t="shared" si="3"/>
        <v>65</v>
      </c>
      <c r="AA8" s="16"/>
      <c r="AB8" s="56" t="s">
        <v>37</v>
      </c>
      <c r="AC8" s="8" t="s">
        <v>38</v>
      </c>
      <c r="AD8" s="5">
        <v>32</v>
      </c>
      <c r="AE8" s="5">
        <v>36</v>
      </c>
      <c r="AF8" s="5">
        <v>35</v>
      </c>
      <c r="AG8" s="5">
        <f>SUM(AE8:AF8)</f>
        <v>71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45</v>
      </c>
      <c r="L9" s="1">
        <v>0</v>
      </c>
      <c r="M9" s="1">
        <v>45</v>
      </c>
      <c r="N9" s="1">
        <v>39</v>
      </c>
      <c r="O9" s="1">
        <v>1</v>
      </c>
      <c r="P9" s="1">
        <v>40</v>
      </c>
      <c r="Q9" s="1">
        <v>84</v>
      </c>
      <c r="R9" s="1">
        <v>1</v>
      </c>
      <c r="S9" s="1">
        <v>85</v>
      </c>
      <c r="V9" s="44" t="s">
        <v>34</v>
      </c>
      <c r="W9" s="19">
        <f t="shared" si="0"/>
        <v>65</v>
      </c>
      <c r="X9" s="19">
        <f t="shared" si="1"/>
        <v>65</v>
      </c>
      <c r="Y9" s="19">
        <f t="shared" si="2"/>
        <v>77</v>
      </c>
      <c r="Z9" s="19">
        <f t="shared" si="3"/>
        <v>142</v>
      </c>
      <c r="AA9" s="16"/>
      <c r="AB9" s="57"/>
      <c r="AC9" s="6" t="s">
        <v>40</v>
      </c>
      <c r="AD9" s="6" t="s">
        <v>203</v>
      </c>
      <c r="AE9" s="7">
        <v>2</v>
      </c>
      <c r="AF9" s="7">
        <v>3</v>
      </c>
      <c r="AG9" s="7">
        <f>SUM(AE9:AF9)</f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122</v>
      </c>
      <c r="L10" s="1">
        <v>0</v>
      </c>
      <c r="M10" s="1">
        <v>122</v>
      </c>
      <c r="N10" s="1">
        <v>131</v>
      </c>
      <c r="O10" s="1">
        <v>1</v>
      </c>
      <c r="P10" s="1">
        <v>132</v>
      </c>
      <c r="Q10" s="1">
        <v>253</v>
      </c>
      <c r="R10" s="1">
        <v>1</v>
      </c>
      <c r="S10" s="1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20</v>
      </c>
      <c r="AE10" s="5">
        <v>36</v>
      </c>
      <c r="AF10" s="5">
        <v>29</v>
      </c>
      <c r="AG10" s="5">
        <f>SUM(AE10:AF10)</f>
        <v>65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101</v>
      </c>
      <c r="H11" s="1">
        <v>1</v>
      </c>
      <c r="I11" s="1">
        <v>0</v>
      </c>
      <c r="J11" s="1">
        <v>102</v>
      </c>
      <c r="K11" s="1">
        <v>87</v>
      </c>
      <c r="L11" s="1">
        <v>0</v>
      </c>
      <c r="M11" s="1">
        <v>87</v>
      </c>
      <c r="N11" s="1">
        <v>93</v>
      </c>
      <c r="O11" s="1">
        <v>1</v>
      </c>
      <c r="P11" s="1">
        <v>94</v>
      </c>
      <c r="Q11" s="1">
        <v>180</v>
      </c>
      <c r="R11" s="1">
        <v>1</v>
      </c>
      <c r="S11" s="1">
        <v>181</v>
      </c>
      <c r="V11" s="44" t="s">
        <v>39</v>
      </c>
      <c r="W11" s="19">
        <f t="shared" si="0"/>
        <v>48</v>
      </c>
      <c r="X11" s="19">
        <f t="shared" si="1"/>
        <v>45</v>
      </c>
      <c r="Y11" s="19">
        <f t="shared" si="2"/>
        <v>40</v>
      </c>
      <c r="Z11" s="19">
        <f t="shared" si="3"/>
        <v>85</v>
      </c>
      <c r="AA11" s="16"/>
      <c r="AB11" s="58"/>
      <c r="AC11" s="9" t="s">
        <v>45</v>
      </c>
      <c r="AD11" s="3">
        <v>17</v>
      </c>
      <c r="AE11" s="3">
        <v>29</v>
      </c>
      <c r="AF11" s="3">
        <v>12</v>
      </c>
      <c r="AG11" s="5">
        <f>SUM(AE11:AF11)</f>
        <v>41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56</v>
      </c>
      <c r="O12" s="1">
        <v>0</v>
      </c>
      <c r="P12" s="1">
        <v>56</v>
      </c>
      <c r="Q12" s="1">
        <v>111</v>
      </c>
      <c r="R12" s="1">
        <v>0</v>
      </c>
      <c r="S12" s="1">
        <v>111</v>
      </c>
      <c r="V12" s="44" t="s">
        <v>42</v>
      </c>
      <c r="W12" s="19">
        <f t="shared" si="0"/>
        <v>120</v>
      </c>
      <c r="X12" s="19">
        <f t="shared" si="1"/>
        <v>122</v>
      </c>
      <c r="Y12" s="19">
        <f t="shared" si="2"/>
        <v>132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111</v>
      </c>
      <c r="L13" s="1">
        <v>2</v>
      </c>
      <c r="M13" s="1">
        <v>113</v>
      </c>
      <c r="N13" s="1">
        <v>118</v>
      </c>
      <c r="O13" s="1">
        <v>2</v>
      </c>
      <c r="P13" s="1">
        <v>120</v>
      </c>
      <c r="Q13" s="1">
        <v>229</v>
      </c>
      <c r="R13" s="1">
        <v>4</v>
      </c>
      <c r="S13" s="1">
        <v>233</v>
      </c>
      <c r="V13" s="44" t="s">
        <v>44</v>
      </c>
      <c r="W13" s="19">
        <f t="shared" si="0"/>
        <v>102</v>
      </c>
      <c r="X13" s="19">
        <f t="shared" si="1"/>
        <v>87</v>
      </c>
      <c r="Y13" s="19">
        <f t="shared" si="2"/>
        <v>94</v>
      </c>
      <c r="Z13" s="19">
        <f t="shared" si="3"/>
        <v>181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56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32</v>
      </c>
      <c r="L15" s="1">
        <v>0</v>
      </c>
      <c r="M15" s="1">
        <v>32</v>
      </c>
      <c r="N15" s="1">
        <v>34</v>
      </c>
      <c r="O15" s="1">
        <v>0</v>
      </c>
      <c r="P15" s="1">
        <v>34</v>
      </c>
      <c r="Q15" s="1">
        <v>66</v>
      </c>
      <c r="R15" s="1">
        <v>0</v>
      </c>
      <c r="S15" s="1">
        <v>66</v>
      </c>
      <c r="V15" s="44" t="s">
        <v>47</v>
      </c>
      <c r="W15" s="19">
        <f t="shared" si="0"/>
        <v>109</v>
      </c>
      <c r="X15" s="19">
        <f t="shared" si="1"/>
        <v>113</v>
      </c>
      <c r="Y15" s="19">
        <f t="shared" si="2"/>
        <v>120</v>
      </c>
      <c r="Z15" s="19">
        <f t="shared" si="3"/>
        <v>233</v>
      </c>
      <c r="AA15" s="28"/>
      <c r="AB15" s="52" t="s">
        <v>60</v>
      </c>
      <c r="AC15" s="53"/>
      <c r="AD15" s="31">
        <f>VLOOKUP($A22,$A$2:$S$67,10,FALSE)+AD16</f>
        <v>813</v>
      </c>
      <c r="AE15" s="31">
        <f>VLOOKUP($A22,$A$2:$S$67,13,FALSE)+AE16</f>
        <v>822</v>
      </c>
      <c r="AF15" s="31">
        <f>VLOOKUP($A22,$A$2:$S$67,16,FALSE)+AF16</f>
        <v>926</v>
      </c>
      <c r="AG15" s="31">
        <f t="shared" ref="AG15:AG23" si="4">AE15+AF15</f>
        <v>1748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30</v>
      </c>
      <c r="H16" s="1">
        <v>0</v>
      </c>
      <c r="I16" s="1">
        <v>0</v>
      </c>
      <c r="J16" s="1">
        <v>30</v>
      </c>
      <c r="K16" s="1">
        <v>25</v>
      </c>
      <c r="L16" s="1">
        <v>0</v>
      </c>
      <c r="M16" s="1">
        <v>25</v>
      </c>
      <c r="N16" s="1">
        <v>32</v>
      </c>
      <c r="O16" s="1">
        <v>0</v>
      </c>
      <c r="P16" s="1">
        <v>32</v>
      </c>
      <c r="Q16" s="1">
        <v>57</v>
      </c>
      <c r="R16" s="1">
        <v>0</v>
      </c>
      <c r="S16" s="1">
        <v>57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674</v>
      </c>
      <c r="AF16" s="35">
        <f>VLOOKUP($A36,$A$2:$S$67,16,FALSE)</f>
        <v>770</v>
      </c>
      <c r="AG16" s="36">
        <f t="shared" si="4"/>
        <v>1444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35</v>
      </c>
      <c r="H17" s="1">
        <v>0</v>
      </c>
      <c r="I17" s="1">
        <v>0</v>
      </c>
      <c r="J17" s="1">
        <v>35</v>
      </c>
      <c r="K17" s="1">
        <v>37</v>
      </c>
      <c r="L17" s="1">
        <v>0</v>
      </c>
      <c r="M17" s="1">
        <v>37</v>
      </c>
      <c r="N17" s="1">
        <v>37</v>
      </c>
      <c r="O17" s="1">
        <v>0</v>
      </c>
      <c r="P17" s="1">
        <v>37</v>
      </c>
      <c r="Q17" s="1">
        <v>74</v>
      </c>
      <c r="R17" s="1">
        <v>0</v>
      </c>
      <c r="S17" s="1">
        <v>74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34</v>
      </c>
      <c r="Z17" s="19">
        <f t="shared" si="3"/>
        <v>66</v>
      </c>
      <c r="AA17" s="28"/>
      <c r="AB17" s="48" t="s">
        <v>63</v>
      </c>
      <c r="AC17" s="51"/>
      <c r="AD17" s="24">
        <f t="shared" ref="AD17:AD23" si="5">VLOOKUP($A23,$A$2:$S$67,10,FALSE)</f>
        <v>232</v>
      </c>
      <c r="AE17" s="24">
        <f t="shared" ref="AE17:AE23" si="6">VLOOKUP($A23,$A$2:$S$67,13,FALSE)</f>
        <v>186</v>
      </c>
      <c r="AF17" s="24">
        <f t="shared" ref="AF17:AF23" si="7">VLOOKUP($A23,$A$2:$S$67,16,FALSE)</f>
        <v>264</v>
      </c>
      <c r="AG17" s="19">
        <f t="shared" si="4"/>
        <v>450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287</v>
      </c>
      <c r="H18" s="1">
        <v>2</v>
      </c>
      <c r="I18" s="1">
        <v>0</v>
      </c>
      <c r="J18" s="1">
        <v>289</v>
      </c>
      <c r="K18" s="1">
        <v>276</v>
      </c>
      <c r="L18" s="1">
        <v>3</v>
      </c>
      <c r="M18" s="1">
        <v>279</v>
      </c>
      <c r="N18" s="1">
        <v>295</v>
      </c>
      <c r="O18" s="1">
        <v>1</v>
      </c>
      <c r="P18" s="1">
        <v>296</v>
      </c>
      <c r="Q18" s="1">
        <v>571</v>
      </c>
      <c r="R18" s="1">
        <v>4</v>
      </c>
      <c r="S18" s="1">
        <v>575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32</v>
      </c>
      <c r="Z18" s="19">
        <f t="shared" si="3"/>
        <v>57</v>
      </c>
      <c r="AA18" s="28"/>
      <c r="AB18" s="48" t="s">
        <v>53</v>
      </c>
      <c r="AC18" s="51"/>
      <c r="AD18" s="24">
        <f t="shared" si="5"/>
        <v>446</v>
      </c>
      <c r="AE18" s="24">
        <f t="shared" si="6"/>
        <v>425</v>
      </c>
      <c r="AF18" s="24">
        <f t="shared" si="7"/>
        <v>502</v>
      </c>
      <c r="AG18" s="19">
        <f t="shared" si="4"/>
        <v>927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170</v>
      </c>
      <c r="H19" s="1">
        <v>0</v>
      </c>
      <c r="I19" s="1">
        <v>0</v>
      </c>
      <c r="J19" s="1">
        <v>170</v>
      </c>
      <c r="K19" s="1">
        <v>151</v>
      </c>
      <c r="L19" s="1">
        <v>0</v>
      </c>
      <c r="M19" s="1">
        <v>151</v>
      </c>
      <c r="N19" s="1">
        <v>185</v>
      </c>
      <c r="O19" s="1">
        <v>0</v>
      </c>
      <c r="P19" s="1">
        <v>185</v>
      </c>
      <c r="Q19" s="1">
        <v>336</v>
      </c>
      <c r="R19" s="1">
        <v>0</v>
      </c>
      <c r="S19" s="1">
        <v>336</v>
      </c>
      <c r="V19" s="44" t="s">
        <v>51</v>
      </c>
      <c r="W19" s="19">
        <f t="shared" si="0"/>
        <v>35</v>
      </c>
      <c r="X19" s="19">
        <f t="shared" si="1"/>
        <v>37</v>
      </c>
      <c r="Y19" s="19">
        <f t="shared" si="2"/>
        <v>37</v>
      </c>
      <c r="Z19" s="19">
        <f t="shared" si="3"/>
        <v>74</v>
      </c>
      <c r="AA19" s="28"/>
      <c r="AB19" s="48" t="s">
        <v>68</v>
      </c>
      <c r="AC19" s="51"/>
      <c r="AD19" s="24">
        <f t="shared" si="5"/>
        <v>260</v>
      </c>
      <c r="AE19" s="24">
        <f t="shared" si="6"/>
        <v>127</v>
      </c>
      <c r="AF19" s="24">
        <f t="shared" si="7"/>
        <v>248</v>
      </c>
      <c r="AG19" s="19">
        <f t="shared" si="4"/>
        <v>375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74</v>
      </c>
      <c r="L20" s="1">
        <v>0</v>
      </c>
      <c r="M20" s="1">
        <v>74</v>
      </c>
      <c r="N20" s="1">
        <v>78</v>
      </c>
      <c r="O20" s="1">
        <v>1</v>
      </c>
      <c r="P20" s="1">
        <v>79</v>
      </c>
      <c r="Q20" s="1">
        <v>152</v>
      </c>
      <c r="R20" s="1">
        <v>1</v>
      </c>
      <c r="S20" s="1">
        <v>153</v>
      </c>
      <c r="V20" s="44" t="s">
        <v>56</v>
      </c>
      <c r="W20" s="19">
        <f t="shared" si="0"/>
        <v>289</v>
      </c>
      <c r="X20" s="19">
        <f t="shared" si="1"/>
        <v>279</v>
      </c>
      <c r="Y20" s="19">
        <f t="shared" si="2"/>
        <v>296</v>
      </c>
      <c r="Z20" s="19">
        <f t="shared" si="3"/>
        <v>575</v>
      </c>
      <c r="AA20" s="28"/>
      <c r="AB20" s="48" t="s">
        <v>57</v>
      </c>
      <c r="AC20" s="51"/>
      <c r="AD20" s="24">
        <f t="shared" si="5"/>
        <v>493</v>
      </c>
      <c r="AE20" s="24">
        <f t="shared" si="6"/>
        <v>467</v>
      </c>
      <c r="AF20" s="24">
        <f t="shared" si="7"/>
        <v>542</v>
      </c>
      <c r="AG20" s="19">
        <f t="shared" si="4"/>
        <v>1009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170</v>
      </c>
      <c r="X21" s="19">
        <f t="shared" si="1"/>
        <v>151</v>
      </c>
      <c r="Y21" s="19">
        <f t="shared" si="2"/>
        <v>185</v>
      </c>
      <c r="Z21" s="19">
        <f t="shared" si="3"/>
        <v>336</v>
      </c>
      <c r="AA21" s="28"/>
      <c r="AB21" s="48" t="s">
        <v>59</v>
      </c>
      <c r="AC21" s="51"/>
      <c r="AD21" s="24">
        <f t="shared" si="5"/>
        <v>302</v>
      </c>
      <c r="AE21" s="24">
        <f t="shared" si="6"/>
        <v>259</v>
      </c>
      <c r="AF21" s="24">
        <f t="shared" si="7"/>
        <v>335</v>
      </c>
      <c r="AG21" s="19">
        <f t="shared" si="4"/>
        <v>594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9</v>
      </c>
      <c r="I22" s="1">
        <v>3</v>
      </c>
      <c r="J22" s="1">
        <v>152</v>
      </c>
      <c r="K22" s="1">
        <v>141</v>
      </c>
      <c r="L22" s="1">
        <v>7</v>
      </c>
      <c r="M22" s="1">
        <v>148</v>
      </c>
      <c r="N22" s="1">
        <v>149</v>
      </c>
      <c r="O22" s="1">
        <v>7</v>
      </c>
      <c r="P22" s="1">
        <v>156</v>
      </c>
      <c r="Q22" s="1">
        <v>290</v>
      </c>
      <c r="R22" s="1">
        <v>14</v>
      </c>
      <c r="S22" s="1">
        <v>304</v>
      </c>
      <c r="V22" s="44" t="s">
        <v>61</v>
      </c>
      <c r="W22" s="19">
        <f>AD15+AD17+AD18</f>
        <v>1491</v>
      </c>
      <c r="X22" s="19">
        <f>AE15+AE17+AE18</f>
        <v>1433</v>
      </c>
      <c r="Y22" s="19">
        <f>AF15+AF17+AF18</f>
        <v>1692</v>
      </c>
      <c r="Z22" s="19">
        <f t="shared" si="3"/>
        <v>3125</v>
      </c>
      <c r="AA22" s="28"/>
      <c r="AB22" s="48" t="s">
        <v>62</v>
      </c>
      <c r="AC22" s="51"/>
      <c r="AD22" s="24">
        <f t="shared" si="5"/>
        <v>303</v>
      </c>
      <c r="AE22" s="24">
        <f t="shared" si="6"/>
        <v>291</v>
      </c>
      <c r="AF22" s="24">
        <f t="shared" si="7"/>
        <v>342</v>
      </c>
      <c r="AG22" s="19">
        <f t="shared" si="4"/>
        <v>633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232</v>
      </c>
      <c r="H23" s="1">
        <v>0</v>
      </c>
      <c r="I23" s="1">
        <v>0</v>
      </c>
      <c r="J23" s="1">
        <v>232</v>
      </c>
      <c r="K23" s="1">
        <v>186</v>
      </c>
      <c r="L23" s="1">
        <v>0</v>
      </c>
      <c r="M23" s="1">
        <v>186</v>
      </c>
      <c r="N23" s="1">
        <v>264</v>
      </c>
      <c r="O23" s="1">
        <v>0</v>
      </c>
      <c r="P23" s="1">
        <v>264</v>
      </c>
      <c r="Q23" s="1">
        <v>450</v>
      </c>
      <c r="R23" s="1">
        <v>0</v>
      </c>
      <c r="S23" s="1">
        <v>450</v>
      </c>
      <c r="V23" s="44" t="s">
        <v>155</v>
      </c>
      <c r="W23" s="19">
        <f>AD19+AD20+AD21+AD22+AD23</f>
        <v>1808</v>
      </c>
      <c r="X23" s="19">
        <f>AE19+AE20+AE21+AE22+AE23</f>
        <v>1570</v>
      </c>
      <c r="Y23" s="19">
        <f>AF19+AF20+AF21+AF22+AF23</f>
        <v>1959</v>
      </c>
      <c r="Z23" s="19">
        <f t="shared" si="3"/>
        <v>3529</v>
      </c>
      <c r="AA23" s="28"/>
      <c r="AB23" s="48" t="s">
        <v>65</v>
      </c>
      <c r="AC23" s="51"/>
      <c r="AD23" s="24">
        <f t="shared" si="5"/>
        <v>450</v>
      </c>
      <c r="AE23" s="24">
        <f t="shared" si="6"/>
        <v>426</v>
      </c>
      <c r="AF23" s="24">
        <f t="shared" si="7"/>
        <v>492</v>
      </c>
      <c r="AG23" s="19">
        <f t="shared" si="4"/>
        <v>918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442</v>
      </c>
      <c r="H24" s="1">
        <v>4</v>
      </c>
      <c r="I24" s="1">
        <v>0</v>
      </c>
      <c r="J24" s="1">
        <v>446</v>
      </c>
      <c r="K24" s="1">
        <v>421</v>
      </c>
      <c r="L24" s="1">
        <v>4</v>
      </c>
      <c r="M24" s="1">
        <v>425</v>
      </c>
      <c r="N24" s="1">
        <v>502</v>
      </c>
      <c r="O24" s="1">
        <v>0</v>
      </c>
      <c r="P24" s="1">
        <v>502</v>
      </c>
      <c r="Q24" s="1">
        <v>923</v>
      </c>
      <c r="R24" s="1">
        <v>4</v>
      </c>
      <c r="S24" s="1">
        <v>927</v>
      </c>
      <c r="V24" s="44" t="s">
        <v>66</v>
      </c>
      <c r="W24" s="19">
        <f>AD31+AD32</f>
        <v>1382</v>
      </c>
      <c r="X24" s="19">
        <f>AE31+AE32</f>
        <v>1614</v>
      </c>
      <c r="Y24" s="19">
        <f>AF31+AF32</f>
        <v>1742</v>
      </c>
      <c r="Z24" s="19">
        <f t="shared" si="3"/>
        <v>3356</v>
      </c>
      <c r="AA24" s="16"/>
      <c r="AB24" s="48" t="s">
        <v>128</v>
      </c>
      <c r="AC24" s="51"/>
      <c r="AD24" s="19">
        <f>AD15+SUM(AD17:AD23)</f>
        <v>3299</v>
      </c>
      <c r="AE24" s="19">
        <f>AE15+SUM(AE17:AE23)</f>
        <v>3003</v>
      </c>
      <c r="AF24" s="19">
        <f>AF15+SUM(AF17:AF23)</f>
        <v>3651</v>
      </c>
      <c r="AG24" s="19">
        <f>AG15+SUM(AG17:AG23)</f>
        <v>6654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258</v>
      </c>
      <c r="H25" s="1">
        <v>2</v>
      </c>
      <c r="I25" s="1">
        <v>0</v>
      </c>
      <c r="J25" s="1">
        <v>260</v>
      </c>
      <c r="K25" s="1">
        <v>127</v>
      </c>
      <c r="L25" s="1">
        <v>0</v>
      </c>
      <c r="M25" s="1">
        <v>127</v>
      </c>
      <c r="N25" s="1">
        <v>246</v>
      </c>
      <c r="O25" s="1">
        <v>2</v>
      </c>
      <c r="P25" s="1">
        <v>248</v>
      </c>
      <c r="Q25" s="1">
        <v>373</v>
      </c>
      <c r="R25" s="1">
        <v>2</v>
      </c>
      <c r="S25" s="1">
        <v>375</v>
      </c>
      <c r="V25" s="44" t="s">
        <v>135</v>
      </c>
      <c r="W25" s="19">
        <f>AD33+AD34</f>
        <v>508</v>
      </c>
      <c r="X25" s="19">
        <f>AE33+AE34</f>
        <v>472</v>
      </c>
      <c r="Y25" s="19">
        <f>AF33+AF34</f>
        <v>562</v>
      </c>
      <c r="Z25" s="19">
        <f t="shared" si="3"/>
        <v>1034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465</v>
      </c>
      <c r="L26" s="1">
        <v>2</v>
      </c>
      <c r="M26" s="1">
        <v>467</v>
      </c>
      <c r="N26" s="1">
        <v>541</v>
      </c>
      <c r="O26" s="1">
        <v>1</v>
      </c>
      <c r="P26" s="1">
        <v>542</v>
      </c>
      <c r="Q26" s="1">
        <v>1006</v>
      </c>
      <c r="R26" s="1">
        <v>3</v>
      </c>
      <c r="S26" s="1">
        <v>1009</v>
      </c>
      <c r="V26" s="44" t="s">
        <v>182</v>
      </c>
      <c r="W26" s="19">
        <f>AD35+AD36+AD37</f>
        <v>2253</v>
      </c>
      <c r="X26" s="19">
        <f>AE35+AE36+AE37</f>
        <v>2970</v>
      </c>
      <c r="Y26" s="19">
        <f>AF35+AF36+AF37</f>
        <v>3104</v>
      </c>
      <c r="Z26" s="19">
        <f t="shared" si="3"/>
        <v>6074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300</v>
      </c>
      <c r="H27" s="1">
        <v>0</v>
      </c>
      <c r="I27" s="1">
        <v>2</v>
      </c>
      <c r="J27" s="1">
        <v>302</v>
      </c>
      <c r="K27" s="1">
        <v>258</v>
      </c>
      <c r="L27" s="1">
        <v>1</v>
      </c>
      <c r="M27" s="1">
        <v>259</v>
      </c>
      <c r="N27" s="1">
        <v>334</v>
      </c>
      <c r="O27" s="1">
        <v>1</v>
      </c>
      <c r="P27" s="1">
        <v>335</v>
      </c>
      <c r="Q27" s="1">
        <v>592</v>
      </c>
      <c r="R27" s="1">
        <v>2</v>
      </c>
      <c r="S27" s="1">
        <v>594</v>
      </c>
      <c r="V27" s="44" t="s">
        <v>220</v>
      </c>
      <c r="W27" s="19">
        <f>VLOOKUP($A20,$A$2:$S$67,10,FALSE)</f>
        <v>88</v>
      </c>
      <c r="X27" s="19">
        <f>VLOOKUP($A20,$A$2:$S$67,13,FALSE)</f>
        <v>74</v>
      </c>
      <c r="Y27" s="19">
        <f>VLOOKUP($A20,$A$2:$S$67,16,FALSE)</f>
        <v>79</v>
      </c>
      <c r="Z27" s="19">
        <f t="shared" si="3"/>
        <v>153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301</v>
      </c>
      <c r="H28" s="1">
        <v>1</v>
      </c>
      <c r="I28" s="1">
        <v>1</v>
      </c>
      <c r="J28" s="1">
        <v>303</v>
      </c>
      <c r="K28" s="1">
        <v>290</v>
      </c>
      <c r="L28" s="1">
        <v>1</v>
      </c>
      <c r="M28" s="1">
        <v>291</v>
      </c>
      <c r="N28" s="1">
        <v>340</v>
      </c>
      <c r="O28" s="1">
        <v>2</v>
      </c>
      <c r="P28" s="1">
        <v>342</v>
      </c>
      <c r="Q28" s="1">
        <v>630</v>
      </c>
      <c r="R28" s="1">
        <v>3</v>
      </c>
      <c r="S28" s="1">
        <v>633</v>
      </c>
      <c r="V28" s="44" t="s">
        <v>169</v>
      </c>
      <c r="W28" s="19">
        <f>AD50</f>
        <v>1775</v>
      </c>
      <c r="X28" s="19">
        <f>AE50</f>
        <v>2491</v>
      </c>
      <c r="Y28" s="19">
        <f>AF50</f>
        <v>2616</v>
      </c>
      <c r="Z28" s="19">
        <f t="shared" si="3"/>
        <v>5107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447</v>
      </c>
      <c r="H29" s="1">
        <v>1</v>
      </c>
      <c r="I29" s="1">
        <v>2</v>
      </c>
      <c r="J29" s="1">
        <v>450</v>
      </c>
      <c r="K29" s="1">
        <v>424</v>
      </c>
      <c r="L29" s="1">
        <v>2</v>
      </c>
      <c r="M29" s="1">
        <v>426</v>
      </c>
      <c r="N29" s="1">
        <v>491</v>
      </c>
      <c r="O29" s="1">
        <v>1</v>
      </c>
      <c r="P29" s="1">
        <v>492</v>
      </c>
      <c r="Q29" s="1">
        <v>915</v>
      </c>
      <c r="R29" s="1">
        <v>3</v>
      </c>
      <c r="S29" s="1">
        <v>918</v>
      </c>
      <c r="V29" s="44" t="s">
        <v>74</v>
      </c>
      <c r="W29" s="19">
        <f t="shared" ref="W29:W52" si="8">VLOOKUP($A44,$A$2:$S$67,10,FALSE)</f>
        <v>40</v>
      </c>
      <c r="X29" s="19">
        <f t="shared" ref="X29:X52" si="9">VLOOKUP($A44,$A$2:$S$67,13,FALSE)</f>
        <v>34</v>
      </c>
      <c r="Y29" s="19">
        <f t="shared" ref="Y29:Y52" si="10">VLOOKUP($A44,$A$2:$S$67,16,FALSE)</f>
        <v>35</v>
      </c>
      <c r="Z29" s="19">
        <f t="shared" si="3"/>
        <v>69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698</v>
      </c>
      <c r="H30" s="1">
        <v>0</v>
      </c>
      <c r="I30" s="1">
        <v>3</v>
      </c>
      <c r="J30" s="1">
        <v>701</v>
      </c>
      <c r="K30" s="1">
        <v>817</v>
      </c>
      <c r="L30" s="1">
        <v>1</v>
      </c>
      <c r="M30" s="1">
        <v>818</v>
      </c>
      <c r="N30" s="1">
        <v>887</v>
      </c>
      <c r="O30" s="1">
        <v>3</v>
      </c>
      <c r="P30" s="1">
        <v>890</v>
      </c>
      <c r="Q30" s="1">
        <v>1704</v>
      </c>
      <c r="R30" s="1">
        <v>4</v>
      </c>
      <c r="S30" s="1">
        <v>1708</v>
      </c>
      <c r="V30" s="44" t="s">
        <v>77</v>
      </c>
      <c r="W30" s="19">
        <f t="shared" si="8"/>
        <v>82</v>
      </c>
      <c r="X30" s="19">
        <f t="shared" si="9"/>
        <v>86</v>
      </c>
      <c r="Y30" s="19">
        <f t="shared" si="10"/>
        <v>84</v>
      </c>
      <c r="Z30" s="19">
        <f t="shared" si="3"/>
        <v>170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669</v>
      </c>
      <c r="H31" s="1">
        <v>7</v>
      </c>
      <c r="I31" s="1">
        <v>5</v>
      </c>
      <c r="J31" s="1">
        <v>681</v>
      </c>
      <c r="K31" s="1">
        <v>788</v>
      </c>
      <c r="L31" s="1">
        <v>8</v>
      </c>
      <c r="M31" s="1">
        <v>796</v>
      </c>
      <c r="N31" s="1">
        <v>846</v>
      </c>
      <c r="O31" s="1">
        <v>6</v>
      </c>
      <c r="P31" s="1">
        <v>852</v>
      </c>
      <c r="Q31" s="1">
        <v>1634</v>
      </c>
      <c r="R31" s="1">
        <v>14</v>
      </c>
      <c r="S31" s="1">
        <v>1648</v>
      </c>
      <c r="V31" s="44" t="s">
        <v>79</v>
      </c>
      <c r="W31" s="19">
        <f t="shared" si="8"/>
        <v>66</v>
      </c>
      <c r="X31" s="19">
        <f t="shared" si="9"/>
        <v>64</v>
      </c>
      <c r="Y31" s="19">
        <f t="shared" si="10"/>
        <v>65</v>
      </c>
      <c r="Z31" s="19">
        <f t="shared" si="3"/>
        <v>129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818</v>
      </c>
      <c r="AF31" s="24">
        <f>VLOOKUP($A30,$A$2:$S$67,16,FALSE)</f>
        <v>890</v>
      </c>
      <c r="AG31" s="19">
        <f t="shared" ref="AG31:AG37" si="11">AE31+AF31</f>
        <v>1708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691</v>
      </c>
      <c r="H32" s="1">
        <v>4</v>
      </c>
      <c r="I32" s="1">
        <v>4</v>
      </c>
      <c r="J32" s="1">
        <v>699</v>
      </c>
      <c r="K32" s="1">
        <v>864</v>
      </c>
      <c r="L32" s="1">
        <v>4</v>
      </c>
      <c r="M32" s="1">
        <v>868</v>
      </c>
      <c r="N32" s="1">
        <v>944</v>
      </c>
      <c r="O32" s="1">
        <v>7</v>
      </c>
      <c r="P32" s="1">
        <v>951</v>
      </c>
      <c r="Q32" s="1">
        <v>1808</v>
      </c>
      <c r="R32" s="1">
        <v>11</v>
      </c>
      <c r="S32" s="1">
        <v>1819</v>
      </c>
      <c r="V32" s="44" t="s">
        <v>82</v>
      </c>
      <c r="W32" s="19">
        <f t="shared" si="8"/>
        <v>46</v>
      </c>
      <c r="X32" s="19">
        <f t="shared" si="9"/>
        <v>46</v>
      </c>
      <c r="Y32" s="19">
        <f t="shared" si="10"/>
        <v>41</v>
      </c>
      <c r="Z32" s="19">
        <f t="shared" si="3"/>
        <v>87</v>
      </c>
      <c r="AA32" s="28"/>
      <c r="AB32" s="48" t="s">
        <v>83</v>
      </c>
      <c r="AC32" s="49"/>
      <c r="AD32" s="24">
        <f>VLOOKUP($A31,$A$2:$S$67,10,FALSE)</f>
        <v>681</v>
      </c>
      <c r="AE32" s="24">
        <f>VLOOKUP($A31,$A$2:$S$67,13,FALSE)</f>
        <v>796</v>
      </c>
      <c r="AF32" s="24">
        <f>VLOOKUP($A31,$A$2:$S$67,16,FALSE)</f>
        <v>852</v>
      </c>
      <c r="AG32" s="19">
        <f t="shared" si="11"/>
        <v>1648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961</v>
      </c>
      <c r="H33" s="1">
        <v>1</v>
      </c>
      <c r="I33" s="1">
        <v>6</v>
      </c>
      <c r="J33" s="1">
        <v>968</v>
      </c>
      <c r="K33" s="1">
        <v>1385</v>
      </c>
      <c r="L33" s="1">
        <v>5</v>
      </c>
      <c r="M33" s="1">
        <v>1390</v>
      </c>
      <c r="N33" s="1">
        <v>1426</v>
      </c>
      <c r="O33" s="1">
        <v>4</v>
      </c>
      <c r="P33" s="1">
        <v>1430</v>
      </c>
      <c r="Q33" s="1">
        <v>2811</v>
      </c>
      <c r="R33" s="1">
        <v>9</v>
      </c>
      <c r="S33" s="1">
        <v>2820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48" t="s">
        <v>86</v>
      </c>
      <c r="AC33" s="49"/>
      <c r="AD33" s="24">
        <f>VLOOKUP($A42,$A$2:$S$67,10,FALSE)</f>
        <v>262</v>
      </c>
      <c r="AE33" s="24">
        <f>VLOOKUP($A42,$A$2:$S$67,13,FALSE)</f>
        <v>226</v>
      </c>
      <c r="AF33" s="24">
        <f>VLOOKUP($A42,$A$2:$S$67,16,FALSE)</f>
        <v>296</v>
      </c>
      <c r="AG33" s="19">
        <f t="shared" si="11"/>
        <v>522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579</v>
      </c>
      <c r="H34" s="1">
        <v>2</v>
      </c>
      <c r="I34" s="1">
        <v>5</v>
      </c>
      <c r="J34" s="1">
        <v>586</v>
      </c>
      <c r="K34" s="1">
        <v>708</v>
      </c>
      <c r="L34" s="1">
        <v>4</v>
      </c>
      <c r="M34" s="1">
        <v>712</v>
      </c>
      <c r="N34" s="1">
        <v>720</v>
      </c>
      <c r="O34" s="1">
        <v>3</v>
      </c>
      <c r="P34" s="1">
        <v>723</v>
      </c>
      <c r="Q34" s="1">
        <v>1428</v>
      </c>
      <c r="R34" s="1">
        <v>7</v>
      </c>
      <c r="S34" s="1">
        <v>1435</v>
      </c>
      <c r="V34" s="44" t="s">
        <v>88</v>
      </c>
      <c r="W34" s="19">
        <f t="shared" si="8"/>
        <v>39</v>
      </c>
      <c r="X34" s="19">
        <f t="shared" si="9"/>
        <v>45</v>
      </c>
      <c r="Y34" s="19">
        <f t="shared" si="10"/>
        <v>43</v>
      </c>
      <c r="Z34" s="19">
        <f t="shared" si="3"/>
        <v>88</v>
      </c>
      <c r="AA34" s="28"/>
      <c r="AB34" s="48" t="s">
        <v>89</v>
      </c>
      <c r="AC34" s="49"/>
      <c r="AD34" s="24">
        <f>VLOOKUP($A43,$A$2:$S$67,10,FALSE)</f>
        <v>246</v>
      </c>
      <c r="AE34" s="24">
        <f>VLOOKUP($A43,$A$2:$S$67,13,FALSE)</f>
        <v>246</v>
      </c>
      <c r="AF34" s="24">
        <f>VLOOKUP($A43,$A$2:$S$67,16,FALSE)</f>
        <v>266</v>
      </c>
      <c r="AG34" s="19">
        <f t="shared" si="11"/>
        <v>512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21</v>
      </c>
      <c r="Y35" s="19">
        <f t="shared" si="10"/>
        <v>14</v>
      </c>
      <c r="Z35" s="19">
        <f t="shared" si="3"/>
        <v>35</v>
      </c>
      <c r="AA35" s="28"/>
      <c r="AB35" s="48" t="s">
        <v>207</v>
      </c>
      <c r="AC35" s="49"/>
      <c r="AD35" s="24">
        <f>VLOOKUP($A32,$A$2:$S$67,10,FALSE)</f>
        <v>699</v>
      </c>
      <c r="AE35" s="24">
        <f>VLOOKUP($A32,$A$2:$S$67,13,FALSE)</f>
        <v>868</v>
      </c>
      <c r="AF35" s="24">
        <f>VLOOKUP($A32,$A$2:$S$67,16,FALSE)</f>
        <v>951</v>
      </c>
      <c r="AG35" s="19">
        <f t="shared" si="11"/>
        <v>1819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655</v>
      </c>
      <c r="H36" s="1">
        <v>3</v>
      </c>
      <c r="I36" s="1">
        <v>3</v>
      </c>
      <c r="J36" s="1">
        <v>661</v>
      </c>
      <c r="K36" s="1">
        <v>670</v>
      </c>
      <c r="L36" s="1">
        <v>4</v>
      </c>
      <c r="M36" s="1">
        <v>674</v>
      </c>
      <c r="N36" s="1">
        <v>767</v>
      </c>
      <c r="O36" s="1">
        <v>3</v>
      </c>
      <c r="P36" s="1">
        <v>770</v>
      </c>
      <c r="Q36" s="1">
        <v>1437</v>
      </c>
      <c r="R36" s="1">
        <v>7</v>
      </c>
      <c r="S36" s="1">
        <v>1444</v>
      </c>
      <c r="V36" s="44" t="s">
        <v>94</v>
      </c>
      <c r="W36" s="19">
        <f t="shared" si="8"/>
        <v>113</v>
      </c>
      <c r="X36" s="19">
        <f t="shared" si="9"/>
        <v>104</v>
      </c>
      <c r="Y36" s="19">
        <f t="shared" si="10"/>
        <v>126</v>
      </c>
      <c r="Z36" s="19">
        <f t="shared" si="3"/>
        <v>230</v>
      </c>
      <c r="AA36" s="28"/>
      <c r="AB36" s="48" t="s">
        <v>84</v>
      </c>
      <c r="AC36" s="49"/>
      <c r="AD36" s="24">
        <f>VLOOKUP($A33,$A$2:$S$67,10,FALSE)</f>
        <v>968</v>
      </c>
      <c r="AE36" s="24">
        <f>VLOOKUP($A33,$A$2:$S$67,13,FALSE)</f>
        <v>1390</v>
      </c>
      <c r="AF36" s="24">
        <f>VLOOKUP($A33,$A$2:$S$67,16,FALSE)</f>
        <v>1430</v>
      </c>
      <c r="AG36" s="19">
        <f t="shared" si="11"/>
        <v>2820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454</v>
      </c>
      <c r="H37" s="1">
        <v>1</v>
      </c>
      <c r="I37" s="1">
        <v>1</v>
      </c>
      <c r="J37" s="1">
        <v>456</v>
      </c>
      <c r="K37" s="1">
        <v>504</v>
      </c>
      <c r="L37" s="1">
        <v>4</v>
      </c>
      <c r="M37" s="1">
        <v>508</v>
      </c>
      <c r="N37" s="1">
        <v>563</v>
      </c>
      <c r="O37" s="1">
        <v>4</v>
      </c>
      <c r="P37" s="1">
        <v>567</v>
      </c>
      <c r="Q37" s="1">
        <v>1067</v>
      </c>
      <c r="R37" s="1">
        <v>8</v>
      </c>
      <c r="S37" s="1">
        <v>1075</v>
      </c>
      <c r="V37" s="44" t="s">
        <v>96</v>
      </c>
      <c r="W37" s="19">
        <f t="shared" si="8"/>
        <v>158</v>
      </c>
      <c r="X37" s="19">
        <f t="shared" si="9"/>
        <v>134</v>
      </c>
      <c r="Y37" s="19">
        <f t="shared" si="10"/>
        <v>158</v>
      </c>
      <c r="Z37" s="19">
        <f t="shared" si="3"/>
        <v>292</v>
      </c>
      <c r="AA37" s="28"/>
      <c r="AB37" s="48" t="s">
        <v>87</v>
      </c>
      <c r="AC37" s="49"/>
      <c r="AD37" s="24">
        <f>VLOOKUP($A34,$A$2:$S$67,10,FALSE)</f>
        <v>586</v>
      </c>
      <c r="AE37" s="24">
        <f>VLOOKUP($A34,$A$2:$S$67,13,FALSE)</f>
        <v>712</v>
      </c>
      <c r="AF37" s="24">
        <f>VLOOKUP($A34,$A$2:$S$67,16,FALSE)</f>
        <v>723</v>
      </c>
      <c r="AG37" s="19">
        <f t="shared" si="11"/>
        <v>1435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418</v>
      </c>
      <c r="H38" s="1">
        <v>3</v>
      </c>
      <c r="I38" s="1">
        <v>3</v>
      </c>
      <c r="J38" s="1">
        <v>424</v>
      </c>
      <c r="K38" s="1">
        <v>565</v>
      </c>
      <c r="L38" s="1">
        <v>3</v>
      </c>
      <c r="M38" s="1">
        <v>568</v>
      </c>
      <c r="N38" s="1">
        <v>604</v>
      </c>
      <c r="O38" s="1">
        <v>5</v>
      </c>
      <c r="P38" s="1">
        <v>609</v>
      </c>
      <c r="Q38" s="1">
        <v>1169</v>
      </c>
      <c r="R38" s="1">
        <v>8</v>
      </c>
      <c r="S38" s="1">
        <v>1177</v>
      </c>
      <c r="V38" s="44" t="s">
        <v>98</v>
      </c>
      <c r="W38" s="19">
        <f t="shared" si="8"/>
        <v>36</v>
      </c>
      <c r="X38" s="19">
        <f t="shared" si="9"/>
        <v>34</v>
      </c>
      <c r="Y38" s="19">
        <f t="shared" si="10"/>
        <v>34</v>
      </c>
      <c r="Z38" s="19">
        <f t="shared" si="3"/>
        <v>68</v>
      </c>
      <c r="AA38" s="16"/>
      <c r="AB38" s="48" t="s">
        <v>177</v>
      </c>
      <c r="AC38" s="49"/>
      <c r="AD38" s="19">
        <f>SUM(AD31:AD37)</f>
        <v>4143</v>
      </c>
      <c r="AE38" s="19">
        <f>SUM(AE31:AE37)</f>
        <v>5056</v>
      </c>
      <c r="AF38" s="19">
        <f>SUM(AF31:AF37)</f>
        <v>5408</v>
      </c>
      <c r="AG38" s="19">
        <f>SUM(AG31:AG37)</f>
        <v>10464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316</v>
      </c>
      <c r="L39" s="1">
        <v>2</v>
      </c>
      <c r="M39" s="1">
        <v>318</v>
      </c>
      <c r="N39" s="1">
        <v>308</v>
      </c>
      <c r="O39" s="1">
        <v>6</v>
      </c>
      <c r="P39" s="1">
        <v>314</v>
      </c>
      <c r="Q39" s="1">
        <v>624</v>
      </c>
      <c r="R39" s="1">
        <v>8</v>
      </c>
      <c r="S39" s="1">
        <v>632</v>
      </c>
      <c r="V39" s="44" t="s">
        <v>100</v>
      </c>
      <c r="W39" s="19">
        <f t="shared" si="8"/>
        <v>39</v>
      </c>
      <c r="X39" s="19">
        <f t="shared" si="9"/>
        <v>32</v>
      </c>
      <c r="Y39" s="19">
        <f t="shared" si="10"/>
        <v>37</v>
      </c>
      <c r="Z39" s="19">
        <f t="shared" si="3"/>
        <v>69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586</v>
      </c>
      <c r="L40" s="1">
        <v>3</v>
      </c>
      <c r="M40" s="1">
        <v>589</v>
      </c>
      <c r="N40" s="1">
        <v>590</v>
      </c>
      <c r="O40" s="1">
        <v>5</v>
      </c>
      <c r="P40" s="1">
        <v>595</v>
      </c>
      <c r="Q40" s="1">
        <v>1176</v>
      </c>
      <c r="R40" s="1">
        <v>8</v>
      </c>
      <c r="S40" s="1">
        <v>1184</v>
      </c>
      <c r="V40" s="44" t="s">
        <v>102</v>
      </c>
      <c r="W40" s="19">
        <f t="shared" si="8"/>
        <v>112</v>
      </c>
      <c r="X40" s="19">
        <f t="shared" si="9"/>
        <v>104</v>
      </c>
      <c r="Y40" s="19">
        <f t="shared" si="10"/>
        <v>112</v>
      </c>
      <c r="Z40" s="19">
        <f t="shared" si="3"/>
        <v>216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323</v>
      </c>
      <c r="H41" s="1">
        <v>1</v>
      </c>
      <c r="I41" s="1">
        <v>6</v>
      </c>
      <c r="J41" s="1">
        <v>330</v>
      </c>
      <c r="K41" s="1">
        <v>505</v>
      </c>
      <c r="L41" s="1">
        <v>3</v>
      </c>
      <c r="M41" s="1">
        <v>508</v>
      </c>
      <c r="N41" s="1">
        <v>526</v>
      </c>
      <c r="O41" s="1">
        <v>5</v>
      </c>
      <c r="P41" s="1">
        <v>531</v>
      </c>
      <c r="Q41" s="1">
        <v>1031</v>
      </c>
      <c r="R41" s="1">
        <v>8</v>
      </c>
      <c r="S41" s="1">
        <v>1039</v>
      </c>
      <c r="V41" s="44" t="s">
        <v>104</v>
      </c>
      <c r="W41" s="19">
        <f t="shared" si="8"/>
        <v>50</v>
      </c>
      <c r="X41" s="19">
        <f t="shared" si="9"/>
        <v>48</v>
      </c>
      <c r="Y41" s="19">
        <f t="shared" si="10"/>
        <v>46</v>
      </c>
      <c r="Z41" s="19">
        <f t="shared" si="3"/>
        <v>94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223</v>
      </c>
      <c r="L42" s="1">
        <v>3</v>
      </c>
      <c r="M42" s="1">
        <v>226</v>
      </c>
      <c r="N42" s="1">
        <v>290</v>
      </c>
      <c r="O42" s="1">
        <v>6</v>
      </c>
      <c r="P42" s="1">
        <v>296</v>
      </c>
      <c r="Q42" s="1">
        <v>513</v>
      </c>
      <c r="R42" s="1">
        <v>9</v>
      </c>
      <c r="S42" s="1">
        <v>522</v>
      </c>
      <c r="V42" s="44" t="s">
        <v>106</v>
      </c>
      <c r="W42" s="19">
        <f t="shared" si="8"/>
        <v>158</v>
      </c>
      <c r="X42" s="19">
        <f t="shared" si="9"/>
        <v>121</v>
      </c>
      <c r="Y42" s="19">
        <f t="shared" si="10"/>
        <v>144</v>
      </c>
      <c r="Z42" s="19">
        <f t="shared" si="3"/>
        <v>265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246</v>
      </c>
      <c r="H43" s="1">
        <v>0</v>
      </c>
      <c r="I43" s="1">
        <v>0</v>
      </c>
      <c r="J43" s="1">
        <v>246</v>
      </c>
      <c r="K43" s="1">
        <v>246</v>
      </c>
      <c r="L43" s="1">
        <v>0</v>
      </c>
      <c r="M43" s="1">
        <v>246</v>
      </c>
      <c r="N43" s="1">
        <v>266</v>
      </c>
      <c r="O43" s="1">
        <v>0</v>
      </c>
      <c r="P43" s="1">
        <v>266</v>
      </c>
      <c r="Q43" s="1">
        <v>512</v>
      </c>
      <c r="R43" s="1">
        <v>0</v>
      </c>
      <c r="S43" s="1">
        <v>512</v>
      </c>
      <c r="V43" s="44" t="s">
        <v>108</v>
      </c>
      <c r="W43" s="19">
        <f t="shared" si="8"/>
        <v>40</v>
      </c>
      <c r="X43" s="19">
        <f t="shared" si="9"/>
        <v>36</v>
      </c>
      <c r="Y43" s="19">
        <f t="shared" si="10"/>
        <v>43</v>
      </c>
      <c r="Z43" s="19">
        <f t="shared" si="3"/>
        <v>79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40</v>
      </c>
      <c r="H44" s="1">
        <v>0</v>
      </c>
      <c r="I44" s="1">
        <v>0</v>
      </c>
      <c r="J44" s="1">
        <v>40</v>
      </c>
      <c r="K44" s="1">
        <v>34</v>
      </c>
      <c r="L44" s="1">
        <v>0</v>
      </c>
      <c r="M44" s="1">
        <v>34</v>
      </c>
      <c r="N44" s="1">
        <v>35</v>
      </c>
      <c r="O44" s="1">
        <v>0</v>
      </c>
      <c r="P44" s="1">
        <v>35</v>
      </c>
      <c r="Q44" s="1">
        <v>69</v>
      </c>
      <c r="R44" s="1">
        <v>0</v>
      </c>
      <c r="S44" s="1">
        <v>69</v>
      </c>
      <c r="V44" s="44" t="s">
        <v>110</v>
      </c>
      <c r="W44" s="19">
        <f t="shared" si="8"/>
        <v>96</v>
      </c>
      <c r="X44" s="19">
        <f t="shared" si="9"/>
        <v>78</v>
      </c>
      <c r="Y44" s="19">
        <f t="shared" si="10"/>
        <v>88</v>
      </c>
      <c r="Z44" s="19">
        <f t="shared" si="3"/>
        <v>166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86</v>
      </c>
      <c r="L45" s="1">
        <v>0</v>
      </c>
      <c r="M45" s="1">
        <v>86</v>
      </c>
      <c r="N45" s="1">
        <v>84</v>
      </c>
      <c r="O45" s="1">
        <v>0</v>
      </c>
      <c r="P45" s="1">
        <v>84</v>
      </c>
      <c r="Q45" s="1">
        <v>170</v>
      </c>
      <c r="R45" s="1">
        <v>0</v>
      </c>
      <c r="S45" s="1">
        <v>170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48" t="s">
        <v>143</v>
      </c>
      <c r="AC45" s="49"/>
      <c r="AD45" s="24">
        <f>VLOOKUP($A37,$A$2:$S$67,10,FALSE)</f>
        <v>456</v>
      </c>
      <c r="AE45" s="24">
        <f>VLOOKUP($A37,$A$2:$S$67,13,FALSE)</f>
        <v>508</v>
      </c>
      <c r="AF45" s="24">
        <f>VLOOKUP($A37,$A$2:$S$67,16,FALSE)</f>
        <v>567</v>
      </c>
      <c r="AG45" s="19">
        <f>AE45+AF45</f>
        <v>1075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64</v>
      </c>
      <c r="L46" s="1">
        <v>0</v>
      </c>
      <c r="M46" s="1">
        <v>64</v>
      </c>
      <c r="N46" s="1">
        <v>65</v>
      </c>
      <c r="O46" s="1">
        <v>0</v>
      </c>
      <c r="P46" s="1">
        <v>65</v>
      </c>
      <c r="Q46" s="1">
        <v>129</v>
      </c>
      <c r="R46" s="1">
        <v>0</v>
      </c>
      <c r="S46" s="1">
        <v>129</v>
      </c>
      <c r="V46" s="44" t="s">
        <v>113</v>
      </c>
      <c r="W46" s="19">
        <f t="shared" si="8"/>
        <v>110</v>
      </c>
      <c r="X46" s="19">
        <f t="shared" si="9"/>
        <v>124</v>
      </c>
      <c r="Y46" s="19">
        <f t="shared" si="10"/>
        <v>138</v>
      </c>
      <c r="Z46" s="19">
        <f t="shared" si="3"/>
        <v>262</v>
      </c>
      <c r="AA46" s="28"/>
      <c r="AB46" s="48" t="s">
        <v>221</v>
      </c>
      <c r="AC46" s="49"/>
      <c r="AD46" s="24">
        <f>VLOOKUP($A38,$A$2:$S$67,10,FALSE)</f>
        <v>424</v>
      </c>
      <c r="AE46" s="24">
        <f>VLOOKUP($A38,$A$2:$S$67,13,FALSE)</f>
        <v>568</v>
      </c>
      <c r="AF46" s="24">
        <f>VLOOKUP($A38,$A$2:$S$67,16,FALSE)</f>
        <v>609</v>
      </c>
      <c r="AG46" s="19">
        <f>AE46+AF46</f>
        <v>1177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46</v>
      </c>
      <c r="L47" s="1">
        <v>0</v>
      </c>
      <c r="M47" s="1">
        <v>46</v>
      </c>
      <c r="N47" s="1">
        <v>41</v>
      </c>
      <c r="O47" s="1">
        <v>0</v>
      </c>
      <c r="P47" s="1">
        <v>41</v>
      </c>
      <c r="Q47" s="1">
        <v>87</v>
      </c>
      <c r="R47" s="1">
        <v>0</v>
      </c>
      <c r="S47" s="1">
        <v>87</v>
      </c>
      <c r="V47" s="44" t="s">
        <v>222</v>
      </c>
      <c r="W47" s="19">
        <f t="shared" si="8"/>
        <v>63</v>
      </c>
      <c r="X47" s="19">
        <f t="shared" si="9"/>
        <v>58</v>
      </c>
      <c r="Y47" s="19">
        <f t="shared" si="10"/>
        <v>68</v>
      </c>
      <c r="Z47" s="19">
        <f t="shared" si="3"/>
        <v>126</v>
      </c>
      <c r="AA47" s="28"/>
      <c r="AB47" s="48" t="s">
        <v>223</v>
      </c>
      <c r="AC47" s="49"/>
      <c r="AD47" s="24">
        <f>VLOOKUP($A39,$A$2:$S$67,10,FALSE)</f>
        <v>196</v>
      </c>
      <c r="AE47" s="24">
        <f>VLOOKUP($A39,$A$2:$S$67,13,FALSE)</f>
        <v>318</v>
      </c>
      <c r="AF47" s="24">
        <f>VLOOKUP($A39,$A$2:$S$67,16,FALSE)</f>
        <v>314</v>
      </c>
      <c r="AG47" s="19">
        <f>AE47+AF47</f>
        <v>632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370</v>
      </c>
      <c r="X48" s="19">
        <f t="shared" si="9"/>
        <v>374</v>
      </c>
      <c r="Y48" s="19">
        <f t="shared" si="10"/>
        <v>359</v>
      </c>
      <c r="Z48" s="19">
        <f t="shared" si="3"/>
        <v>733</v>
      </c>
      <c r="AA48" s="28"/>
      <c r="AB48" s="48" t="s">
        <v>224</v>
      </c>
      <c r="AC48" s="49"/>
      <c r="AD48" s="24">
        <f>VLOOKUP($A40,$A$2:$S$67,10,FALSE)</f>
        <v>369</v>
      </c>
      <c r="AE48" s="24">
        <f>VLOOKUP($A40,$A$2:$S$67,13,FALSE)</f>
        <v>589</v>
      </c>
      <c r="AF48" s="24">
        <f>VLOOKUP($A40,$A$2:$S$67,16,FALSE)</f>
        <v>595</v>
      </c>
      <c r="AG48" s="19">
        <f>AE48+AF48</f>
        <v>1184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39</v>
      </c>
      <c r="H49" s="1">
        <v>0</v>
      </c>
      <c r="I49" s="1">
        <v>0</v>
      </c>
      <c r="J49" s="1">
        <v>39</v>
      </c>
      <c r="K49" s="1">
        <v>45</v>
      </c>
      <c r="L49" s="1">
        <v>0</v>
      </c>
      <c r="M49" s="1">
        <v>45</v>
      </c>
      <c r="N49" s="1">
        <v>43</v>
      </c>
      <c r="O49" s="1">
        <v>0</v>
      </c>
      <c r="P49" s="1">
        <v>43</v>
      </c>
      <c r="Q49" s="1">
        <v>88</v>
      </c>
      <c r="R49" s="1">
        <v>0</v>
      </c>
      <c r="S49" s="1">
        <v>88</v>
      </c>
      <c r="V49" s="44" t="s">
        <v>119</v>
      </c>
      <c r="W49" s="19">
        <f t="shared" si="8"/>
        <v>21</v>
      </c>
      <c r="X49" s="19">
        <f t="shared" si="9"/>
        <v>14</v>
      </c>
      <c r="Y49" s="19">
        <f t="shared" si="10"/>
        <v>18</v>
      </c>
      <c r="Z49" s="19">
        <f t="shared" si="3"/>
        <v>32</v>
      </c>
      <c r="AA49" s="16"/>
      <c r="AB49" s="48" t="s">
        <v>103</v>
      </c>
      <c r="AC49" s="49"/>
      <c r="AD49" s="24">
        <f>VLOOKUP($A41,$A$2:$S$67,10,FALSE)</f>
        <v>330</v>
      </c>
      <c r="AE49" s="24">
        <f>VLOOKUP($A41,$A$2:$S$67,13,FALSE)</f>
        <v>508</v>
      </c>
      <c r="AF49" s="24">
        <f>VLOOKUP($A41,$A$2:$S$67,16,FALSE)</f>
        <v>531</v>
      </c>
      <c r="AG49" s="19">
        <f>AE49+AF49</f>
        <v>1039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21</v>
      </c>
      <c r="L50" s="1">
        <v>0</v>
      </c>
      <c r="M50" s="1">
        <v>21</v>
      </c>
      <c r="N50" s="1">
        <v>14</v>
      </c>
      <c r="O50" s="1">
        <v>0</v>
      </c>
      <c r="P50" s="1">
        <v>14</v>
      </c>
      <c r="Q50" s="1">
        <v>35</v>
      </c>
      <c r="R50" s="1">
        <v>0</v>
      </c>
      <c r="S50" s="1">
        <v>35</v>
      </c>
      <c r="V50" s="44" t="s">
        <v>120</v>
      </c>
      <c r="W50" s="19">
        <f t="shared" si="8"/>
        <v>38</v>
      </c>
      <c r="X50" s="19">
        <f t="shared" si="9"/>
        <v>34</v>
      </c>
      <c r="Y50" s="19">
        <f t="shared" si="10"/>
        <v>27</v>
      </c>
      <c r="Z50" s="19">
        <f t="shared" si="3"/>
        <v>61</v>
      </c>
      <c r="AA50" s="16"/>
      <c r="AB50" s="48" t="s">
        <v>210</v>
      </c>
      <c r="AC50" s="49"/>
      <c r="AD50" s="19">
        <f>SUM(AD45:AD49)</f>
        <v>1775</v>
      </c>
      <c r="AE50" s="19">
        <f>SUM(AE45:AE49)</f>
        <v>2491</v>
      </c>
      <c r="AF50" s="19">
        <f>SUM(AF45:AF49)</f>
        <v>2616</v>
      </c>
      <c r="AG50" s="19">
        <f>SUM(AG45:AG49)</f>
        <v>5107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108</v>
      </c>
      <c r="H51" s="1">
        <v>5</v>
      </c>
      <c r="I51" s="1">
        <v>0</v>
      </c>
      <c r="J51" s="1">
        <v>113</v>
      </c>
      <c r="K51" s="1">
        <v>101</v>
      </c>
      <c r="L51" s="1">
        <v>3</v>
      </c>
      <c r="M51" s="1">
        <v>104</v>
      </c>
      <c r="N51" s="1">
        <v>124</v>
      </c>
      <c r="O51" s="1">
        <v>2</v>
      </c>
      <c r="P51" s="1">
        <v>126</v>
      </c>
      <c r="Q51" s="1">
        <v>225</v>
      </c>
      <c r="R51" s="1">
        <v>5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138</v>
      </c>
      <c r="H52" s="1">
        <v>19</v>
      </c>
      <c r="I52" s="1">
        <v>1</v>
      </c>
      <c r="J52" s="1">
        <v>158</v>
      </c>
      <c r="K52" s="1">
        <v>132</v>
      </c>
      <c r="L52" s="1">
        <v>2</v>
      </c>
      <c r="M52" s="1">
        <v>134</v>
      </c>
      <c r="N52" s="1">
        <v>140</v>
      </c>
      <c r="O52" s="1">
        <v>18</v>
      </c>
      <c r="P52" s="1">
        <v>158</v>
      </c>
      <c r="Q52" s="1">
        <v>272</v>
      </c>
      <c r="R52" s="1">
        <v>20</v>
      </c>
      <c r="S52" s="1">
        <v>292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35</v>
      </c>
      <c r="H53" s="1">
        <v>0</v>
      </c>
      <c r="I53" s="1">
        <v>1</v>
      </c>
      <c r="J53" s="1">
        <v>36</v>
      </c>
      <c r="K53" s="1">
        <v>34</v>
      </c>
      <c r="L53" s="1">
        <v>0</v>
      </c>
      <c r="M53" s="1">
        <v>34</v>
      </c>
      <c r="N53" s="1">
        <v>33</v>
      </c>
      <c r="O53" s="1">
        <v>1</v>
      </c>
      <c r="P53" s="1">
        <v>34</v>
      </c>
      <c r="Q53" s="1">
        <v>67</v>
      </c>
      <c r="R53" s="1">
        <v>1</v>
      </c>
      <c r="S53" s="1">
        <v>68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34</v>
      </c>
      <c r="H54" s="1">
        <v>5</v>
      </c>
      <c r="I54" s="1">
        <v>0</v>
      </c>
      <c r="J54" s="1">
        <v>39</v>
      </c>
      <c r="K54" s="1">
        <v>27</v>
      </c>
      <c r="L54" s="1">
        <v>5</v>
      </c>
      <c r="M54" s="1">
        <v>32</v>
      </c>
      <c r="N54" s="1">
        <v>37</v>
      </c>
      <c r="O54" s="1">
        <v>0</v>
      </c>
      <c r="P54" s="1">
        <v>37</v>
      </c>
      <c r="Q54" s="1">
        <v>64</v>
      </c>
      <c r="R54" s="1">
        <v>5</v>
      </c>
      <c r="S54" s="1">
        <v>69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10</v>
      </c>
      <c r="I55" s="1">
        <v>0</v>
      </c>
      <c r="J55" s="1">
        <v>112</v>
      </c>
      <c r="K55" s="1">
        <v>98</v>
      </c>
      <c r="L55" s="1">
        <v>6</v>
      </c>
      <c r="M55" s="1">
        <v>104</v>
      </c>
      <c r="N55" s="1">
        <v>106</v>
      </c>
      <c r="O55" s="1">
        <v>6</v>
      </c>
      <c r="P55" s="1">
        <v>112</v>
      </c>
      <c r="Q55" s="1">
        <v>204</v>
      </c>
      <c r="R55" s="1">
        <v>12</v>
      </c>
      <c r="S55" s="1">
        <v>216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48</v>
      </c>
      <c r="L56" s="1">
        <v>0</v>
      </c>
      <c r="M56" s="1">
        <v>48</v>
      </c>
      <c r="N56" s="1">
        <v>46</v>
      </c>
      <c r="O56" s="1">
        <v>0</v>
      </c>
      <c r="P56" s="1">
        <v>46</v>
      </c>
      <c r="Q56" s="1">
        <v>94</v>
      </c>
      <c r="R56" s="1">
        <v>0</v>
      </c>
      <c r="S56" s="1">
        <v>94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142</v>
      </c>
      <c r="H57" s="1">
        <v>16</v>
      </c>
      <c r="I57" s="1">
        <v>0</v>
      </c>
      <c r="J57" s="1">
        <v>158</v>
      </c>
      <c r="K57" s="1">
        <v>121</v>
      </c>
      <c r="L57" s="1">
        <v>0</v>
      </c>
      <c r="M57" s="1">
        <v>121</v>
      </c>
      <c r="N57" s="1">
        <v>127</v>
      </c>
      <c r="O57" s="1">
        <v>17</v>
      </c>
      <c r="P57" s="1">
        <v>144</v>
      </c>
      <c r="Q57" s="1">
        <v>248</v>
      </c>
      <c r="R57" s="1">
        <v>17</v>
      </c>
      <c r="S57" s="1">
        <v>265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36</v>
      </c>
      <c r="L58" s="1">
        <v>0</v>
      </c>
      <c r="M58" s="1">
        <v>36</v>
      </c>
      <c r="N58" s="1">
        <v>43</v>
      </c>
      <c r="O58" s="1">
        <v>0</v>
      </c>
      <c r="P58" s="1">
        <v>43</v>
      </c>
      <c r="Q58" s="1">
        <v>79</v>
      </c>
      <c r="R58" s="1">
        <v>0</v>
      </c>
      <c r="S58" s="1">
        <v>79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96</v>
      </c>
      <c r="H59" s="1">
        <v>0</v>
      </c>
      <c r="I59" s="1">
        <v>0</v>
      </c>
      <c r="J59" s="1">
        <v>96</v>
      </c>
      <c r="K59" s="1">
        <v>78</v>
      </c>
      <c r="L59" s="1">
        <v>0</v>
      </c>
      <c r="M59" s="1">
        <v>78</v>
      </c>
      <c r="N59" s="1">
        <v>88</v>
      </c>
      <c r="O59" s="1">
        <v>0</v>
      </c>
      <c r="P59" s="1">
        <v>88</v>
      </c>
      <c r="Q59" s="1">
        <v>166</v>
      </c>
      <c r="R59" s="1">
        <v>0</v>
      </c>
      <c r="S59" s="1">
        <v>166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108</v>
      </c>
      <c r="H61" s="1">
        <v>1</v>
      </c>
      <c r="I61" s="1">
        <v>1</v>
      </c>
      <c r="J61" s="1">
        <v>110</v>
      </c>
      <c r="K61" s="1">
        <v>122</v>
      </c>
      <c r="L61" s="1">
        <v>2</v>
      </c>
      <c r="M61" s="1">
        <v>124</v>
      </c>
      <c r="N61" s="1">
        <v>138</v>
      </c>
      <c r="O61" s="1">
        <v>0</v>
      </c>
      <c r="P61" s="1">
        <v>138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57</v>
      </c>
      <c r="L62" s="1">
        <v>1</v>
      </c>
      <c r="M62" s="1">
        <v>58</v>
      </c>
      <c r="N62" s="1">
        <v>65</v>
      </c>
      <c r="O62" s="1">
        <v>3</v>
      </c>
      <c r="P62" s="1">
        <v>68</v>
      </c>
      <c r="Q62" s="1">
        <v>122</v>
      </c>
      <c r="R62" s="1">
        <v>4</v>
      </c>
      <c r="S62" s="1">
        <v>126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365</v>
      </c>
      <c r="H63" s="1">
        <v>2</v>
      </c>
      <c r="I63" s="1">
        <v>3</v>
      </c>
      <c r="J63" s="1">
        <v>370</v>
      </c>
      <c r="K63" s="1">
        <v>369</v>
      </c>
      <c r="L63" s="1">
        <v>5</v>
      </c>
      <c r="M63" s="1">
        <v>374</v>
      </c>
      <c r="N63" s="1">
        <v>359</v>
      </c>
      <c r="O63" s="1">
        <v>0</v>
      </c>
      <c r="P63" s="1">
        <v>359</v>
      </c>
      <c r="Q63" s="1">
        <v>728</v>
      </c>
      <c r="R63" s="1">
        <v>5</v>
      </c>
      <c r="S63" s="1">
        <v>733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20</v>
      </c>
      <c r="H64" s="1">
        <v>0</v>
      </c>
      <c r="I64" s="1">
        <v>1</v>
      </c>
      <c r="J64" s="1">
        <v>21</v>
      </c>
      <c r="K64" s="1">
        <v>14</v>
      </c>
      <c r="L64" s="1">
        <v>0</v>
      </c>
      <c r="M64" s="1">
        <v>14</v>
      </c>
      <c r="N64" s="1">
        <v>17</v>
      </c>
      <c r="O64" s="1">
        <v>1</v>
      </c>
      <c r="P64" s="1">
        <v>18</v>
      </c>
      <c r="Q64" s="1">
        <v>31</v>
      </c>
      <c r="R64" s="1">
        <v>1</v>
      </c>
      <c r="S64" s="1">
        <v>32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0</v>
      </c>
      <c r="I65" s="1">
        <v>0</v>
      </c>
      <c r="J65" s="1">
        <v>38</v>
      </c>
      <c r="K65" s="1">
        <v>34</v>
      </c>
      <c r="L65" s="1">
        <v>0</v>
      </c>
      <c r="M65" s="1">
        <v>34</v>
      </c>
      <c r="N65" s="1">
        <v>27</v>
      </c>
      <c r="O65" s="1">
        <v>0</v>
      </c>
      <c r="P65" s="1">
        <v>27</v>
      </c>
      <c r="Q65" s="1">
        <v>61</v>
      </c>
      <c r="R65" s="1">
        <v>0</v>
      </c>
      <c r="S65" s="1">
        <v>61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58</v>
      </c>
      <c r="O67" s="1">
        <v>0</v>
      </c>
      <c r="P67" s="1">
        <v>58</v>
      </c>
      <c r="Q67" s="1">
        <v>112</v>
      </c>
      <c r="R67" s="1">
        <v>1</v>
      </c>
      <c r="S67" s="1">
        <v>113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5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setup</cp:lastModifiedBy>
  <cp:lastPrinted>2025-04-04T07:42:56Z</cp:lastPrinted>
  <dcterms:created xsi:type="dcterms:W3CDTF">2018-05-07T06:47:26Z</dcterms:created>
  <dcterms:modified xsi:type="dcterms:W3CDTF">2025-04-14T08:15:19Z</dcterms:modified>
</cp:coreProperties>
</file>