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ilesv1\41住民課\戸籍・証明担当\060統計\060 統計資料（住基年報、月報、人口動態、厚生統計、人口推計調査）\R7人口公表（HP・ライブラリ）\R7.9\HP\"/>
    </mc:Choice>
  </mc:AlternateContent>
  <bookViews>
    <workbookView xWindow="0" yWindow="0" windowWidth="19200" windowHeight="11610" activeTab="5"/>
  </bookViews>
  <sheets>
    <sheet name="2025.4" sheetId="68" r:id="rId1"/>
    <sheet name="2025.5 " sheetId="70" r:id="rId2"/>
    <sheet name="2025.6" sheetId="69" r:id="rId3"/>
    <sheet name="2025.7" sheetId="71" r:id="rId4"/>
    <sheet name="2025.8" sheetId="72" r:id="rId5"/>
    <sheet name="2025.9" sheetId="7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73" l="1"/>
  <c r="Z52" i="73" s="1"/>
  <c r="X52" i="73"/>
  <c r="W52" i="73"/>
  <c r="Y51" i="73"/>
  <c r="X51" i="73"/>
  <c r="W51" i="73"/>
  <c r="Y50" i="73"/>
  <c r="X50" i="73"/>
  <c r="W50" i="73"/>
  <c r="AF49" i="73"/>
  <c r="AE49" i="73"/>
  <c r="AG49" i="73" s="1"/>
  <c r="AD49" i="73"/>
  <c r="Y49" i="73"/>
  <c r="Z49" i="73" s="1"/>
  <c r="X49" i="73"/>
  <c r="W49" i="73"/>
  <c r="AF48" i="73"/>
  <c r="AE48" i="73"/>
  <c r="AD48" i="73"/>
  <c r="Y48" i="73"/>
  <c r="X48" i="73"/>
  <c r="W48" i="73"/>
  <c r="AF47" i="73"/>
  <c r="AE47" i="73"/>
  <c r="AG47" i="73" s="1"/>
  <c r="AD47" i="73"/>
  <c r="Y47" i="73"/>
  <c r="Z47" i="73" s="1"/>
  <c r="X47" i="73"/>
  <c r="W47" i="73"/>
  <c r="AF46" i="73"/>
  <c r="AE46" i="73"/>
  <c r="AG46" i="73" s="1"/>
  <c r="AD46" i="73"/>
  <c r="Y46" i="73"/>
  <c r="X46" i="73"/>
  <c r="W46" i="73"/>
  <c r="AF45" i="73"/>
  <c r="AE45" i="73"/>
  <c r="AG45" i="73" s="1"/>
  <c r="AD45" i="73"/>
  <c r="Y45" i="73"/>
  <c r="Z45" i="73" s="1"/>
  <c r="X45" i="73"/>
  <c r="W45" i="73"/>
  <c r="Y44" i="73"/>
  <c r="Z44" i="73" s="1"/>
  <c r="X44" i="73"/>
  <c r="W44" i="73"/>
  <c r="Y43" i="73"/>
  <c r="X43" i="73"/>
  <c r="W43" i="73"/>
  <c r="Y42" i="73"/>
  <c r="X42" i="73"/>
  <c r="W42" i="73"/>
  <c r="Y41" i="73"/>
  <c r="Z41" i="73" s="1"/>
  <c r="X41" i="73"/>
  <c r="W41" i="73"/>
  <c r="Y40" i="73"/>
  <c r="X40" i="73"/>
  <c r="W40" i="73"/>
  <c r="Y39" i="73"/>
  <c r="X39" i="73"/>
  <c r="W39" i="73"/>
  <c r="Y38" i="73"/>
  <c r="X38" i="73"/>
  <c r="W38" i="73"/>
  <c r="AF37" i="73"/>
  <c r="AE37" i="73"/>
  <c r="AD37" i="73"/>
  <c r="Y37" i="73"/>
  <c r="Z37" i="73" s="1"/>
  <c r="X37" i="73"/>
  <c r="W37" i="73"/>
  <c r="AF36" i="73"/>
  <c r="AE36" i="73"/>
  <c r="AG36" i="73" s="1"/>
  <c r="AD36" i="73"/>
  <c r="W26" i="73" s="1"/>
  <c r="Y36" i="73"/>
  <c r="X36" i="73"/>
  <c r="W36" i="73"/>
  <c r="AF35" i="73"/>
  <c r="AE35" i="73"/>
  <c r="AD35" i="73"/>
  <c r="Y35" i="73"/>
  <c r="X35" i="73"/>
  <c r="W35" i="73"/>
  <c r="AF34" i="73"/>
  <c r="AE34" i="73"/>
  <c r="AG34" i="73" s="1"/>
  <c r="AD34" i="73"/>
  <c r="W25" i="73" s="1"/>
  <c r="Y34" i="73"/>
  <c r="X34" i="73"/>
  <c r="W34" i="73"/>
  <c r="AF33" i="73"/>
  <c r="Y25" i="73" s="1"/>
  <c r="AE33" i="73"/>
  <c r="AD33" i="73"/>
  <c r="Y33" i="73"/>
  <c r="X33" i="73"/>
  <c r="W33" i="73"/>
  <c r="AF32" i="73"/>
  <c r="AE32" i="73"/>
  <c r="AG32" i="73" s="1"/>
  <c r="AD32" i="73"/>
  <c r="W24" i="73" s="1"/>
  <c r="Y32" i="73"/>
  <c r="X32" i="73"/>
  <c r="W32" i="73"/>
  <c r="AF31" i="73"/>
  <c r="AF38" i="73" s="1"/>
  <c r="AE31" i="73"/>
  <c r="AD31" i="73"/>
  <c r="Y31" i="73"/>
  <c r="X31" i="73"/>
  <c r="W31" i="73"/>
  <c r="Y30" i="73"/>
  <c r="X30" i="73"/>
  <c r="W30" i="73"/>
  <c r="Y29" i="73"/>
  <c r="X29" i="73"/>
  <c r="W29" i="73"/>
  <c r="Y27" i="73"/>
  <c r="Z27" i="73" s="1"/>
  <c r="X27" i="73"/>
  <c r="W27" i="73"/>
  <c r="Y26" i="73"/>
  <c r="X26" i="73"/>
  <c r="X24" i="73"/>
  <c r="AF23" i="73"/>
  <c r="AE23" i="73"/>
  <c r="AG23" i="73" s="1"/>
  <c r="AD23" i="73"/>
  <c r="AF22" i="73"/>
  <c r="AE22" i="73"/>
  <c r="AG22" i="73" s="1"/>
  <c r="AD22" i="73"/>
  <c r="AF21" i="73"/>
  <c r="AE21" i="73"/>
  <c r="AG21" i="73" s="1"/>
  <c r="AD21" i="73"/>
  <c r="Y21" i="73"/>
  <c r="X21" i="73"/>
  <c r="W21" i="73"/>
  <c r="AF20" i="73"/>
  <c r="AE20" i="73"/>
  <c r="AD20" i="73"/>
  <c r="Y20" i="73"/>
  <c r="X20" i="73"/>
  <c r="W20" i="73"/>
  <c r="AF19" i="73"/>
  <c r="AE19" i="73"/>
  <c r="AG19" i="73" s="1"/>
  <c r="AD19" i="73"/>
  <c r="W23" i="73" s="1"/>
  <c r="Y19" i="73"/>
  <c r="X19" i="73"/>
  <c r="W19" i="73"/>
  <c r="AF18" i="73"/>
  <c r="AE18" i="73"/>
  <c r="AD18" i="73"/>
  <c r="Y18" i="73"/>
  <c r="X18" i="73"/>
  <c r="W18" i="73"/>
  <c r="AF17" i="73"/>
  <c r="AE17" i="73"/>
  <c r="AG17" i="73" s="1"/>
  <c r="AD17" i="73"/>
  <c r="Y17" i="73"/>
  <c r="X17" i="73"/>
  <c r="W17" i="73"/>
  <c r="AF16" i="73"/>
  <c r="AF15" i="73" s="1"/>
  <c r="AE16" i="73"/>
  <c r="AD16" i="73"/>
  <c r="AD15" i="73" s="1"/>
  <c r="AD24" i="73" s="1"/>
  <c r="Y16" i="73"/>
  <c r="X16" i="73"/>
  <c r="W16" i="73"/>
  <c r="Y15" i="73"/>
  <c r="X15" i="73"/>
  <c r="W15" i="73"/>
  <c r="Y14" i="73"/>
  <c r="X14" i="73"/>
  <c r="W14" i="73"/>
  <c r="Y13" i="73"/>
  <c r="X13" i="73"/>
  <c r="W13" i="73"/>
  <c r="Y12" i="73"/>
  <c r="Z12" i="73" s="1"/>
  <c r="X12" i="73"/>
  <c r="W12" i="73"/>
  <c r="AG11" i="73"/>
  <c r="Y11" i="73"/>
  <c r="Z11" i="73" s="1"/>
  <c r="X11" i="73"/>
  <c r="W11" i="73"/>
  <c r="AG10" i="73"/>
  <c r="Y10" i="73"/>
  <c r="Z10" i="73" s="1"/>
  <c r="X10" i="73"/>
  <c r="W10" i="73"/>
  <c r="AG9" i="73"/>
  <c r="Z9" i="73"/>
  <c r="Y9" i="73"/>
  <c r="X9" i="73"/>
  <c r="W9" i="73"/>
  <c r="AG8" i="73"/>
  <c r="Y8" i="73"/>
  <c r="X8" i="73"/>
  <c r="W8" i="73"/>
  <c r="AF7" i="73"/>
  <c r="AE7" i="73"/>
  <c r="AD7" i="73"/>
  <c r="Y7" i="73"/>
  <c r="X7" i="73"/>
  <c r="W7" i="73"/>
  <c r="AD6" i="73"/>
  <c r="Y6" i="73"/>
  <c r="X6" i="73"/>
  <c r="W6" i="73"/>
  <c r="AF5" i="73"/>
  <c r="AE5" i="73"/>
  <c r="AG5" i="73" s="1"/>
  <c r="Z5" i="73"/>
  <c r="Y5" i="73"/>
  <c r="X5" i="73"/>
  <c r="W5" i="73"/>
  <c r="AG4" i="73"/>
  <c r="AF4" i="73"/>
  <c r="AE4" i="73"/>
  <c r="Y4" i="73"/>
  <c r="X4" i="73"/>
  <c r="W4" i="73"/>
  <c r="AG7" i="73" l="1"/>
  <c r="Z16" i="73"/>
  <c r="Z14" i="73"/>
  <c r="Z30" i="73"/>
  <c r="Z39" i="73"/>
  <c r="Z46" i="73"/>
  <c r="Z50" i="73"/>
  <c r="Z6" i="73"/>
  <c r="Z8" i="73"/>
  <c r="AG16" i="73"/>
  <c r="Z19" i="73"/>
  <c r="AG20" i="73"/>
  <c r="Z32" i="73"/>
  <c r="AG33" i="73"/>
  <c r="Z36" i="73"/>
  <c r="AG37" i="73"/>
  <c r="Z42" i="73"/>
  <c r="Z33" i="73"/>
  <c r="Z7" i="73"/>
  <c r="Z15" i="73"/>
  <c r="Z18" i="73"/>
  <c r="Z31" i="73"/>
  <c r="Z35" i="73"/>
  <c r="Z40" i="73"/>
  <c r="AD50" i="73"/>
  <c r="W28" i="73" s="1"/>
  <c r="Z51" i="73"/>
  <c r="Z4" i="73"/>
  <c r="AF6" i="73"/>
  <c r="Y23" i="73"/>
  <c r="X25" i="73"/>
  <c r="Z25" i="73" s="1"/>
  <c r="AD38" i="73"/>
  <c r="Z43" i="73"/>
  <c r="Z48" i="73"/>
  <c r="Z20" i="73"/>
  <c r="Z26" i="73"/>
  <c r="Z13" i="73"/>
  <c r="Z17" i="73"/>
  <c r="AG18" i="73"/>
  <c r="Z21" i="73"/>
  <c r="X23" i="73"/>
  <c r="Z29" i="73"/>
  <c r="AG31" i="73"/>
  <c r="Z34" i="73"/>
  <c r="AG35" i="73"/>
  <c r="AG38" i="73" s="1"/>
  <c r="Z38" i="73"/>
  <c r="AF50" i="73"/>
  <c r="Y28" i="73" s="1"/>
  <c r="Z28" i="73" s="1"/>
  <c r="AG48" i="73"/>
  <c r="AG50" i="73" s="1"/>
  <c r="AF24" i="73"/>
  <c r="Y22" i="73"/>
  <c r="AG6" i="73"/>
  <c r="W22" i="73"/>
  <c r="Y24" i="73"/>
  <c r="Z24" i="73" s="1"/>
  <c r="AE15" i="73"/>
  <c r="AE38" i="73"/>
  <c r="AE50" i="73"/>
  <c r="X28" i="73" s="1"/>
  <c r="AE6" i="73"/>
  <c r="Y52" i="72"/>
  <c r="Z52" i="72" s="1"/>
  <c r="X52" i="72"/>
  <c r="W52" i="72"/>
  <c r="Y51" i="72"/>
  <c r="X51" i="72"/>
  <c r="W51" i="72"/>
  <c r="Y50" i="72"/>
  <c r="X50" i="72"/>
  <c r="W50" i="72"/>
  <c r="AF49" i="72"/>
  <c r="AE49" i="72"/>
  <c r="AG49" i="72" s="1"/>
  <c r="AD49" i="72"/>
  <c r="Y49" i="72"/>
  <c r="X49" i="72"/>
  <c r="W49" i="72"/>
  <c r="AF48" i="72"/>
  <c r="AE48" i="72"/>
  <c r="AD48" i="72"/>
  <c r="Y48" i="72"/>
  <c r="X48" i="72"/>
  <c r="W48" i="72"/>
  <c r="AF47" i="72"/>
  <c r="AE47" i="72"/>
  <c r="AD47" i="72"/>
  <c r="Y47" i="72"/>
  <c r="Z47" i="72" s="1"/>
  <c r="X47" i="72"/>
  <c r="W47" i="72"/>
  <c r="AF46" i="72"/>
  <c r="AE46" i="72"/>
  <c r="AG46" i="72" s="1"/>
  <c r="AD46" i="72"/>
  <c r="Y46" i="72"/>
  <c r="X46" i="72"/>
  <c r="W46" i="72"/>
  <c r="AF45" i="72"/>
  <c r="AE45" i="72"/>
  <c r="AG45" i="72" s="1"/>
  <c r="AD45" i="72"/>
  <c r="Y45" i="72"/>
  <c r="X45" i="72"/>
  <c r="W45" i="72"/>
  <c r="Y44" i="72"/>
  <c r="Z44" i="72" s="1"/>
  <c r="X44" i="72"/>
  <c r="W44" i="72"/>
  <c r="Y43" i="72"/>
  <c r="X43" i="72"/>
  <c r="W43" i="72"/>
  <c r="Y42" i="72"/>
  <c r="X42" i="72"/>
  <c r="W42" i="72"/>
  <c r="Y41" i="72"/>
  <c r="Z41" i="72" s="1"/>
  <c r="X41" i="72"/>
  <c r="W41" i="72"/>
  <c r="Y40" i="72"/>
  <c r="X40" i="72"/>
  <c r="W40" i="72"/>
  <c r="Y39" i="72"/>
  <c r="X39" i="72"/>
  <c r="W39" i="72"/>
  <c r="Y38" i="72"/>
  <c r="X38" i="72"/>
  <c r="W38" i="72"/>
  <c r="AF37" i="72"/>
  <c r="AE37" i="72"/>
  <c r="AD37" i="72"/>
  <c r="Y37" i="72"/>
  <c r="Z37" i="72" s="1"/>
  <c r="X37" i="72"/>
  <c r="W37" i="72"/>
  <c r="AF36" i="72"/>
  <c r="AE36" i="72"/>
  <c r="AD36" i="72"/>
  <c r="Y36" i="72"/>
  <c r="X36" i="72"/>
  <c r="W36" i="72"/>
  <c r="AF35" i="72"/>
  <c r="AE35" i="72"/>
  <c r="AD35" i="72"/>
  <c r="Y35" i="72"/>
  <c r="X35" i="72"/>
  <c r="W35" i="72"/>
  <c r="AF34" i="72"/>
  <c r="AE34" i="72"/>
  <c r="AG34" i="72" s="1"/>
  <c r="AD34" i="72"/>
  <c r="W25" i="72" s="1"/>
  <c r="Y34" i="72"/>
  <c r="X34" i="72"/>
  <c r="W34" i="72"/>
  <c r="AF33" i="72"/>
  <c r="Y25" i="72" s="1"/>
  <c r="AE33" i="72"/>
  <c r="AD33" i="72"/>
  <c r="Y33" i="72"/>
  <c r="Z33" i="72" s="1"/>
  <c r="X33" i="72"/>
  <c r="W33" i="72"/>
  <c r="AF32" i="72"/>
  <c r="AE32" i="72"/>
  <c r="AD32" i="72"/>
  <c r="Y32" i="72"/>
  <c r="X32" i="72"/>
  <c r="W32" i="72"/>
  <c r="AF31" i="72"/>
  <c r="AF38" i="72" s="1"/>
  <c r="AE31" i="72"/>
  <c r="AD31" i="72"/>
  <c r="Y31" i="72"/>
  <c r="X31" i="72"/>
  <c r="W31" i="72"/>
  <c r="Y30" i="72"/>
  <c r="X30" i="72"/>
  <c r="W30" i="72"/>
  <c r="Y29" i="72"/>
  <c r="X29" i="72"/>
  <c r="W29" i="72"/>
  <c r="Y27" i="72"/>
  <c r="X27" i="72"/>
  <c r="W27" i="72"/>
  <c r="Y26" i="72"/>
  <c r="Z26" i="72" s="1"/>
  <c r="X26" i="72"/>
  <c r="AF23" i="72"/>
  <c r="AE23" i="72"/>
  <c r="AG23" i="72" s="1"/>
  <c r="AD23" i="72"/>
  <c r="AF22" i="72"/>
  <c r="AE22" i="72"/>
  <c r="AD22" i="72"/>
  <c r="AF21" i="72"/>
  <c r="AE21" i="72"/>
  <c r="AD21" i="72"/>
  <c r="Y21" i="72"/>
  <c r="X21" i="72"/>
  <c r="W21" i="72"/>
  <c r="AF20" i="72"/>
  <c r="AE20" i="72"/>
  <c r="AD20" i="72"/>
  <c r="Y20" i="72"/>
  <c r="X20" i="72"/>
  <c r="W20" i="72"/>
  <c r="AF19" i="72"/>
  <c r="AE19" i="72"/>
  <c r="AD19" i="72"/>
  <c r="Y19" i="72"/>
  <c r="X19" i="72"/>
  <c r="W19" i="72"/>
  <c r="AF18" i="72"/>
  <c r="AE18" i="72"/>
  <c r="AG18" i="72" s="1"/>
  <c r="AD18" i="72"/>
  <c r="Y18" i="72"/>
  <c r="X18" i="72"/>
  <c r="W18" i="72"/>
  <c r="AF17" i="72"/>
  <c r="AE17" i="72"/>
  <c r="AD17" i="72"/>
  <c r="Y17" i="72"/>
  <c r="X17" i="72"/>
  <c r="W17" i="72"/>
  <c r="AF16" i="72"/>
  <c r="AF15" i="72" s="1"/>
  <c r="AE16" i="72"/>
  <c r="AD16" i="72"/>
  <c r="AD15" i="72" s="1"/>
  <c r="AD24" i="72" s="1"/>
  <c r="Y16" i="72"/>
  <c r="X16" i="72"/>
  <c r="W16" i="72"/>
  <c r="Y15" i="72"/>
  <c r="X15" i="72"/>
  <c r="W15" i="72"/>
  <c r="Y14" i="72"/>
  <c r="X14" i="72"/>
  <c r="W14" i="72"/>
  <c r="Y13" i="72"/>
  <c r="X13" i="72"/>
  <c r="W13" i="72"/>
  <c r="Y12" i="72"/>
  <c r="X12" i="72"/>
  <c r="W12" i="72"/>
  <c r="AG11" i="72"/>
  <c r="Y11" i="72"/>
  <c r="X11" i="72"/>
  <c r="W11" i="72"/>
  <c r="AG10" i="72"/>
  <c r="Y10" i="72"/>
  <c r="X10" i="72"/>
  <c r="W10" i="72"/>
  <c r="AG9" i="72"/>
  <c r="Y9" i="72"/>
  <c r="X9" i="72"/>
  <c r="W9" i="72"/>
  <c r="AG8" i="72"/>
  <c r="Y8" i="72"/>
  <c r="X8" i="72"/>
  <c r="W8" i="72"/>
  <c r="AF7" i="72"/>
  <c r="AE7" i="72"/>
  <c r="AD7" i="72"/>
  <c r="Y7" i="72"/>
  <c r="X7" i="72"/>
  <c r="W7" i="72"/>
  <c r="AD6" i="72"/>
  <c r="Y6" i="72"/>
  <c r="X6" i="72"/>
  <c r="W6" i="72"/>
  <c r="AF5" i="72"/>
  <c r="AE5" i="72"/>
  <c r="AG5" i="72" s="1"/>
  <c r="Y5" i="72"/>
  <c r="X5" i="72"/>
  <c r="W5" i="72"/>
  <c r="AF4" i="72"/>
  <c r="AG4" i="72" s="1"/>
  <c r="AG6" i="72" s="1"/>
  <c r="AE4" i="72"/>
  <c r="Y4" i="72"/>
  <c r="X4" i="72"/>
  <c r="W4" i="72"/>
  <c r="Z23" i="73" l="1"/>
  <c r="AG15" i="73"/>
  <c r="AG24" i="73" s="1"/>
  <c r="AE24" i="73"/>
  <c r="X22" i="73"/>
  <c r="Z22" i="73" s="1"/>
  <c r="AG7" i="72"/>
  <c r="Z14" i="72"/>
  <c r="AG16" i="72"/>
  <c r="AG20" i="72"/>
  <c r="AG47" i="72"/>
  <c r="Z8" i="72"/>
  <c r="Z10" i="72"/>
  <c r="Z27" i="72"/>
  <c r="W24" i="72"/>
  <c r="Z45" i="72"/>
  <c r="AG32" i="72"/>
  <c r="AG22" i="72"/>
  <c r="Z5" i="72"/>
  <c r="W26" i="72"/>
  <c r="Z49" i="72"/>
  <c r="Y23" i="72"/>
  <c r="Z23" i="72" s="1"/>
  <c r="AG36" i="72"/>
  <c r="Z9" i="72"/>
  <c r="Z29" i="72"/>
  <c r="Z34" i="72"/>
  <c r="Z13" i="72"/>
  <c r="Z6" i="72"/>
  <c r="Z11" i="72"/>
  <c r="Z30" i="72"/>
  <c r="Z39" i="72"/>
  <c r="Z46" i="72"/>
  <c r="Z50" i="72"/>
  <c r="Z21" i="72"/>
  <c r="Z16" i="72"/>
  <c r="AG17" i="72"/>
  <c r="Z20" i="72"/>
  <c r="AG21" i="72"/>
  <c r="Z32" i="72"/>
  <c r="AG33" i="72"/>
  <c r="Z36" i="72"/>
  <c r="AG37" i="72"/>
  <c r="Z42" i="72"/>
  <c r="Z19" i="72"/>
  <c r="Z31" i="72"/>
  <c r="Z35" i="72"/>
  <c r="Z40" i="72"/>
  <c r="AD50" i="72"/>
  <c r="W28" i="72" s="1"/>
  <c r="Z51" i="72"/>
  <c r="Y24" i="72"/>
  <c r="Z4" i="72"/>
  <c r="Z7" i="72"/>
  <c r="Z12" i="72"/>
  <c r="W23" i="72"/>
  <c r="AD38" i="72"/>
  <c r="Z43" i="72"/>
  <c r="Z48" i="72"/>
  <c r="Z17" i="72"/>
  <c r="AF6" i="72"/>
  <c r="Z15" i="72"/>
  <c r="Z18" i="72"/>
  <c r="AG19" i="72"/>
  <c r="AG31" i="72"/>
  <c r="AG35" i="72"/>
  <c r="Z38" i="72"/>
  <c r="AF50" i="72"/>
  <c r="Y28" i="72" s="1"/>
  <c r="AG48" i="72"/>
  <c r="AG50" i="72" s="1"/>
  <c r="AF24" i="72"/>
  <c r="Y22" i="72"/>
  <c r="W22" i="72"/>
  <c r="X24" i="72"/>
  <c r="X25" i="72"/>
  <c r="Z25" i="72" s="1"/>
  <c r="AE15" i="72"/>
  <c r="X23" i="72"/>
  <c r="AE6" i="72"/>
  <c r="AE38" i="72"/>
  <c r="AE50" i="72"/>
  <c r="X28" i="72" s="1"/>
  <c r="Y52" i="71"/>
  <c r="X52" i="71"/>
  <c r="W52" i="71"/>
  <c r="Y51" i="71"/>
  <c r="X51" i="71"/>
  <c r="W51" i="71"/>
  <c r="Y50" i="71"/>
  <c r="X50" i="71"/>
  <c r="W50" i="71"/>
  <c r="AF49" i="71"/>
  <c r="AE49" i="71"/>
  <c r="AD49" i="71"/>
  <c r="Y49" i="71"/>
  <c r="Z49" i="71" s="1"/>
  <c r="X49" i="71"/>
  <c r="W49" i="71"/>
  <c r="AF48" i="71"/>
  <c r="AE48" i="71"/>
  <c r="AD48" i="71"/>
  <c r="Y48" i="71"/>
  <c r="X48" i="71"/>
  <c r="W48" i="71"/>
  <c r="AF47" i="71"/>
  <c r="AE47" i="71"/>
  <c r="AG47" i="71" s="1"/>
  <c r="AD47" i="71"/>
  <c r="Y47" i="71"/>
  <c r="X47" i="71"/>
  <c r="W47" i="71"/>
  <c r="AF46" i="71"/>
  <c r="AE46" i="71"/>
  <c r="AG46" i="71" s="1"/>
  <c r="AD46" i="71"/>
  <c r="Y46" i="71"/>
  <c r="X46" i="71"/>
  <c r="W46" i="71"/>
  <c r="AF45" i="71"/>
  <c r="AE45" i="71"/>
  <c r="AD45" i="71"/>
  <c r="Y45" i="71"/>
  <c r="Z45" i="71" s="1"/>
  <c r="X45" i="71"/>
  <c r="W45" i="71"/>
  <c r="Y44" i="71"/>
  <c r="Z44" i="71" s="1"/>
  <c r="X44" i="71"/>
  <c r="W44" i="71"/>
  <c r="Y43" i="71"/>
  <c r="X43" i="71"/>
  <c r="W43" i="71"/>
  <c r="Y42" i="71"/>
  <c r="X42" i="71"/>
  <c r="W42" i="71"/>
  <c r="Y41" i="71"/>
  <c r="X41" i="71"/>
  <c r="W41" i="71"/>
  <c r="Y40" i="71"/>
  <c r="X40" i="71"/>
  <c r="W40" i="71"/>
  <c r="Y39" i="71"/>
  <c r="X39" i="71"/>
  <c r="W39" i="71"/>
  <c r="Y38" i="71"/>
  <c r="Z38" i="71" s="1"/>
  <c r="X38" i="71"/>
  <c r="W38" i="71"/>
  <c r="AF37" i="71"/>
  <c r="AE37" i="71"/>
  <c r="AD37" i="71"/>
  <c r="Y37" i="71"/>
  <c r="Z37" i="71" s="1"/>
  <c r="X37" i="71"/>
  <c r="W37" i="71"/>
  <c r="AF36" i="71"/>
  <c r="AE36" i="71"/>
  <c r="AG36" i="71" s="1"/>
  <c r="AD36" i="71"/>
  <c r="Y36" i="71"/>
  <c r="X36" i="71"/>
  <c r="W36" i="71"/>
  <c r="AF35" i="71"/>
  <c r="AE35" i="71"/>
  <c r="AG35" i="71" s="1"/>
  <c r="AD35" i="71"/>
  <c r="Y35" i="71"/>
  <c r="X35" i="71"/>
  <c r="W35" i="71"/>
  <c r="AF34" i="71"/>
  <c r="AE34" i="71"/>
  <c r="AG34" i="71" s="1"/>
  <c r="AD34" i="71"/>
  <c r="Y34" i="71"/>
  <c r="Z34" i="71" s="1"/>
  <c r="X34" i="71"/>
  <c r="W34" i="71"/>
  <c r="AF33" i="71"/>
  <c r="Y25" i="71" s="1"/>
  <c r="AE33" i="71"/>
  <c r="AD33" i="71"/>
  <c r="Y33" i="71"/>
  <c r="Z33" i="71" s="1"/>
  <c r="X33" i="71"/>
  <c r="W33" i="71"/>
  <c r="AF32" i="71"/>
  <c r="AE32" i="71"/>
  <c r="AG32" i="71" s="1"/>
  <c r="AD32" i="71"/>
  <c r="W24" i="71" s="1"/>
  <c r="Y32" i="71"/>
  <c r="X32" i="71"/>
  <c r="W32" i="71"/>
  <c r="AF31" i="71"/>
  <c r="AE31" i="71"/>
  <c r="AG31" i="71" s="1"/>
  <c r="AD31" i="71"/>
  <c r="Y31" i="71"/>
  <c r="X31" i="71"/>
  <c r="W31" i="71"/>
  <c r="Y30" i="71"/>
  <c r="X30" i="71"/>
  <c r="W30" i="71"/>
  <c r="Y29" i="71"/>
  <c r="Z29" i="71" s="1"/>
  <c r="X29" i="71"/>
  <c r="W29" i="71"/>
  <c r="Y27" i="71"/>
  <c r="Z27" i="71" s="1"/>
  <c r="X27" i="71"/>
  <c r="W27" i="71"/>
  <c r="Y26" i="71"/>
  <c r="W26" i="71"/>
  <c r="W25" i="71"/>
  <c r="Y24" i="71"/>
  <c r="AF23" i="71"/>
  <c r="AE23" i="71"/>
  <c r="AG23" i="71" s="1"/>
  <c r="AD23" i="71"/>
  <c r="W23" i="71"/>
  <c r="AF22" i="71"/>
  <c r="AE22" i="71"/>
  <c r="AG22" i="71" s="1"/>
  <c r="AD22" i="71"/>
  <c r="AF21" i="71"/>
  <c r="AE21" i="71"/>
  <c r="AG21" i="71" s="1"/>
  <c r="AD21" i="71"/>
  <c r="Y21" i="71"/>
  <c r="Z21" i="71" s="1"/>
  <c r="X21" i="71"/>
  <c r="W21" i="71"/>
  <c r="AF20" i="71"/>
  <c r="AE20" i="71"/>
  <c r="AD20" i="71"/>
  <c r="Y20" i="71"/>
  <c r="Z20" i="71" s="1"/>
  <c r="X20" i="71"/>
  <c r="W20" i="71"/>
  <c r="AF19" i="71"/>
  <c r="AE19" i="71"/>
  <c r="AG19" i="71" s="1"/>
  <c r="AD19" i="71"/>
  <c r="Y19" i="71"/>
  <c r="X19" i="71"/>
  <c r="W19" i="71"/>
  <c r="AF18" i="71"/>
  <c r="AE18" i="71"/>
  <c r="AG18" i="71" s="1"/>
  <c r="AD18" i="71"/>
  <c r="Y18" i="71"/>
  <c r="X18" i="71"/>
  <c r="W18" i="71"/>
  <c r="AF17" i="71"/>
  <c r="AE17" i="71"/>
  <c r="AG17" i="71" s="1"/>
  <c r="AD17" i="71"/>
  <c r="Y17" i="71"/>
  <c r="Z17" i="71" s="1"/>
  <c r="X17" i="71"/>
  <c r="W17" i="71"/>
  <c r="AF16" i="71"/>
  <c r="AF15" i="71" s="1"/>
  <c r="AF24" i="71" s="1"/>
  <c r="AE16" i="71"/>
  <c r="AD16" i="71"/>
  <c r="Y16" i="71"/>
  <c r="Z16" i="71" s="1"/>
  <c r="X16" i="71"/>
  <c r="W16" i="71"/>
  <c r="AD15" i="71"/>
  <c r="W22" i="71" s="1"/>
  <c r="Y15" i="71"/>
  <c r="Z15" i="71" s="1"/>
  <c r="X15" i="71"/>
  <c r="W15" i="71"/>
  <c r="Y14" i="71"/>
  <c r="Z14" i="71" s="1"/>
  <c r="X14" i="71"/>
  <c r="W14" i="71"/>
  <c r="Y13" i="71"/>
  <c r="X13" i="71"/>
  <c r="W13" i="71"/>
  <c r="Y12" i="71"/>
  <c r="X12" i="71"/>
  <c r="W12" i="71"/>
  <c r="AG11" i="71"/>
  <c r="Y11" i="71"/>
  <c r="Z11" i="71" s="1"/>
  <c r="X11" i="71"/>
  <c r="W11" i="71"/>
  <c r="AG10" i="71"/>
  <c r="Y10" i="71"/>
  <c r="Z10" i="71" s="1"/>
  <c r="X10" i="71"/>
  <c r="W10" i="71"/>
  <c r="AG9" i="71"/>
  <c r="Y9" i="71"/>
  <c r="Z9" i="71" s="1"/>
  <c r="X9" i="71"/>
  <c r="W9" i="71"/>
  <c r="AG8" i="71"/>
  <c r="Y8" i="71"/>
  <c r="Z8" i="71" s="1"/>
  <c r="X8" i="71"/>
  <c r="W8" i="71"/>
  <c r="AF7" i="71"/>
  <c r="AE7" i="71"/>
  <c r="AD7" i="71"/>
  <c r="Y7" i="71"/>
  <c r="X7" i="71"/>
  <c r="W7" i="71"/>
  <c r="AD6" i="71"/>
  <c r="Y6" i="71"/>
  <c r="Z6" i="71" s="1"/>
  <c r="X6" i="71"/>
  <c r="W6" i="71"/>
  <c r="AF5" i="71"/>
  <c r="AF6" i="71" s="1"/>
  <c r="AE5" i="71"/>
  <c r="Y5" i="71"/>
  <c r="Z5" i="71" s="1"/>
  <c r="X5" i="71"/>
  <c r="W5" i="71"/>
  <c r="AF4" i="71"/>
  <c r="AE4" i="71"/>
  <c r="AG4" i="71" s="1"/>
  <c r="Y4" i="71"/>
  <c r="X4" i="71"/>
  <c r="Z4" i="71" s="1"/>
  <c r="W4" i="71"/>
  <c r="AG38" i="72" l="1"/>
  <c r="Z28" i="72"/>
  <c r="Z24" i="72"/>
  <c r="AG15" i="72"/>
  <c r="AG24" i="72" s="1"/>
  <c r="AE24" i="72"/>
  <c r="X22" i="72"/>
  <c r="Z22" i="72" s="1"/>
  <c r="AG7" i="71"/>
  <c r="Z30" i="71"/>
  <c r="Z39" i="71"/>
  <c r="Z46" i="71"/>
  <c r="Z50" i="71"/>
  <c r="AG5" i="71"/>
  <c r="AG6" i="71" s="1"/>
  <c r="Z7" i="71"/>
  <c r="Z12" i="71"/>
  <c r="AG16" i="71"/>
  <c r="Z19" i="71"/>
  <c r="AG20" i="71"/>
  <c r="Z32" i="71"/>
  <c r="AG33" i="71"/>
  <c r="Z36" i="71"/>
  <c r="AG37" i="71"/>
  <c r="Z42" i="71"/>
  <c r="AD24" i="71"/>
  <c r="Z18" i="71"/>
  <c r="Z31" i="71"/>
  <c r="Z35" i="71"/>
  <c r="Z40" i="71"/>
  <c r="AD50" i="71"/>
  <c r="W28" i="71" s="1"/>
  <c r="Z51" i="71"/>
  <c r="Z13" i="71"/>
  <c r="Y23" i="71"/>
  <c r="AD38" i="71"/>
  <c r="Z43" i="71"/>
  <c r="AG45" i="71"/>
  <c r="Z48" i="71"/>
  <c r="AG49" i="71"/>
  <c r="AF50" i="71"/>
  <c r="Y28" i="71" s="1"/>
  <c r="X26" i="71"/>
  <c r="Z26" i="71" s="1"/>
  <c r="AF38" i="71"/>
  <c r="Z41" i="71"/>
  <c r="Z47" i="71"/>
  <c r="AG48" i="71"/>
  <c r="Z52" i="71"/>
  <c r="Z23" i="71"/>
  <c r="Z25" i="71"/>
  <c r="AG50" i="71"/>
  <c r="AG38" i="71"/>
  <c r="AE6" i="71"/>
  <c r="X23" i="71"/>
  <c r="X25" i="71"/>
  <c r="X24" i="71"/>
  <c r="Z24" i="71" s="1"/>
  <c r="Y22" i="71"/>
  <c r="AE50" i="71"/>
  <c r="X28" i="71" s="1"/>
  <c r="Z28" i="71" s="1"/>
  <c r="AE15" i="71"/>
  <c r="AE38" i="71"/>
  <c r="Y52" i="70"/>
  <c r="Z52" i="70" s="1"/>
  <c r="X52" i="70"/>
  <c r="W52" i="70"/>
  <c r="Y51" i="70"/>
  <c r="Z51" i="70" s="1"/>
  <c r="X51" i="70"/>
  <c r="W51" i="70"/>
  <c r="Y50" i="70"/>
  <c r="Z50" i="70" s="1"/>
  <c r="X50" i="70"/>
  <c r="W50" i="70"/>
  <c r="AF49" i="70"/>
  <c r="AE49" i="70"/>
  <c r="AG49" i="70" s="1"/>
  <c r="AD49" i="70"/>
  <c r="Y49" i="70"/>
  <c r="Z49" i="70" s="1"/>
  <c r="X49" i="70"/>
  <c r="W49" i="70"/>
  <c r="AF48" i="70"/>
  <c r="AE48" i="70"/>
  <c r="AG48" i="70" s="1"/>
  <c r="AD48" i="70"/>
  <c r="Y48" i="70"/>
  <c r="Z48" i="70" s="1"/>
  <c r="X48" i="70"/>
  <c r="W48" i="70"/>
  <c r="AF47" i="70"/>
  <c r="AE47" i="70"/>
  <c r="AG47" i="70" s="1"/>
  <c r="AD47" i="70"/>
  <c r="Y47" i="70"/>
  <c r="Z47" i="70" s="1"/>
  <c r="X47" i="70"/>
  <c r="W47" i="70"/>
  <c r="AF46" i="70"/>
  <c r="AE46" i="70"/>
  <c r="AG46" i="70" s="1"/>
  <c r="AD46" i="70"/>
  <c r="Y46" i="70"/>
  <c r="Z46" i="70" s="1"/>
  <c r="X46" i="70"/>
  <c r="W46" i="70"/>
  <c r="AF45" i="70"/>
  <c r="AF50" i="70" s="1"/>
  <c r="Y28" i="70" s="1"/>
  <c r="AE45" i="70"/>
  <c r="AG45" i="70" s="1"/>
  <c r="AD45" i="70"/>
  <c r="AD50" i="70" s="1"/>
  <c r="W28" i="70" s="1"/>
  <c r="Y45" i="70"/>
  <c r="Z45" i="70" s="1"/>
  <c r="X45" i="70"/>
  <c r="W45" i="70"/>
  <c r="Y44" i="70"/>
  <c r="Z44" i="70" s="1"/>
  <c r="X44" i="70"/>
  <c r="W44" i="70"/>
  <c r="Y43" i="70"/>
  <c r="Z43" i="70" s="1"/>
  <c r="X43" i="70"/>
  <c r="W43" i="70"/>
  <c r="Y42" i="70"/>
  <c r="Z42" i="70" s="1"/>
  <c r="X42" i="70"/>
  <c r="W42" i="70"/>
  <c r="Y41" i="70"/>
  <c r="Z41" i="70" s="1"/>
  <c r="X41" i="70"/>
  <c r="W41" i="70"/>
  <c r="Y40" i="70"/>
  <c r="Z40" i="70" s="1"/>
  <c r="X40" i="70"/>
  <c r="W40" i="70"/>
  <c r="Y39" i="70"/>
  <c r="Z39" i="70" s="1"/>
  <c r="X39" i="70"/>
  <c r="W39" i="70"/>
  <c r="Y38" i="70"/>
  <c r="Z38" i="70" s="1"/>
  <c r="X38" i="70"/>
  <c r="W38" i="70"/>
  <c r="AF37" i="70"/>
  <c r="AE37" i="70"/>
  <c r="AG37" i="70" s="1"/>
  <c r="AD37" i="70"/>
  <c r="Y37" i="70"/>
  <c r="Z37" i="70" s="1"/>
  <c r="X37" i="70"/>
  <c r="W37" i="70"/>
  <c r="AF36" i="70"/>
  <c r="AE36" i="70"/>
  <c r="AG36" i="70" s="1"/>
  <c r="AD36" i="70"/>
  <c r="Y36" i="70"/>
  <c r="Z36" i="70" s="1"/>
  <c r="X36" i="70"/>
  <c r="W36" i="70"/>
  <c r="AF35" i="70"/>
  <c r="AE35" i="70"/>
  <c r="AG35" i="70" s="1"/>
  <c r="AD35" i="70"/>
  <c r="Y35" i="70"/>
  <c r="Z35" i="70" s="1"/>
  <c r="X35" i="70"/>
  <c r="W35" i="70"/>
  <c r="AF34" i="70"/>
  <c r="AE34" i="70"/>
  <c r="AG34" i="70" s="1"/>
  <c r="AD34" i="70"/>
  <c r="Y34" i="70"/>
  <c r="Z34" i="70" s="1"/>
  <c r="X34" i="70"/>
  <c r="W34" i="70"/>
  <c r="AF33" i="70"/>
  <c r="AE33" i="70"/>
  <c r="AG33" i="70" s="1"/>
  <c r="AD33" i="70"/>
  <c r="Y33" i="70"/>
  <c r="Z33" i="70" s="1"/>
  <c r="X33" i="70"/>
  <c r="W33" i="70"/>
  <c r="AF32" i="70"/>
  <c r="AE32" i="70"/>
  <c r="AG32" i="70" s="1"/>
  <c r="AD32" i="70"/>
  <c r="Y32" i="70"/>
  <c r="Z32" i="70" s="1"/>
  <c r="X32" i="70"/>
  <c r="W32" i="70"/>
  <c r="AF31" i="70"/>
  <c r="AF38" i="70" s="1"/>
  <c r="AE31" i="70"/>
  <c r="AG31" i="70" s="1"/>
  <c r="AD31" i="70"/>
  <c r="AD38" i="70" s="1"/>
  <c r="Y31" i="70"/>
  <c r="Z31" i="70" s="1"/>
  <c r="X31" i="70"/>
  <c r="W31" i="70"/>
  <c r="Y30" i="70"/>
  <c r="Z30" i="70" s="1"/>
  <c r="X30" i="70"/>
  <c r="W30" i="70"/>
  <c r="Y29" i="70"/>
  <c r="Z29" i="70" s="1"/>
  <c r="X29" i="70"/>
  <c r="W29" i="70"/>
  <c r="Y27" i="70"/>
  <c r="Z27" i="70" s="1"/>
  <c r="X27" i="70"/>
  <c r="W27" i="70"/>
  <c r="Y26" i="70"/>
  <c r="Z26" i="70" s="1"/>
  <c r="X26" i="70"/>
  <c r="W26" i="70"/>
  <c r="Y25" i="70"/>
  <c r="Z25" i="70" s="1"/>
  <c r="X25" i="70"/>
  <c r="W25" i="70"/>
  <c r="Y24" i="70"/>
  <c r="Z24" i="70" s="1"/>
  <c r="X24" i="70"/>
  <c r="W24" i="70"/>
  <c r="AF23" i="70"/>
  <c r="AE23" i="70"/>
  <c r="AG23" i="70" s="1"/>
  <c r="AD23" i="70"/>
  <c r="X23" i="70"/>
  <c r="W23" i="70"/>
  <c r="AF22" i="70"/>
  <c r="AE22" i="70"/>
  <c r="AG22" i="70" s="1"/>
  <c r="AD22" i="70"/>
  <c r="AF21" i="70"/>
  <c r="AE21" i="70"/>
  <c r="AG21" i="70" s="1"/>
  <c r="AD21" i="70"/>
  <c r="Y21" i="70"/>
  <c r="Z21" i="70" s="1"/>
  <c r="X21" i="70"/>
  <c r="W21" i="70"/>
  <c r="AF20" i="70"/>
  <c r="AE20" i="70"/>
  <c r="AG20" i="70" s="1"/>
  <c r="AD20" i="70"/>
  <c r="Y20" i="70"/>
  <c r="Z20" i="70" s="1"/>
  <c r="X20" i="70"/>
  <c r="W20" i="70"/>
  <c r="AF19" i="70"/>
  <c r="Y23" i="70" s="1"/>
  <c r="Z23" i="70" s="1"/>
  <c r="AE19" i="70"/>
  <c r="AG19" i="70" s="1"/>
  <c r="AD19" i="70"/>
  <c r="Y19" i="70"/>
  <c r="Z19" i="70" s="1"/>
  <c r="X19" i="70"/>
  <c r="W19" i="70"/>
  <c r="AF18" i="70"/>
  <c r="AE18" i="70"/>
  <c r="AG18" i="70" s="1"/>
  <c r="AD18" i="70"/>
  <c r="Y18" i="70"/>
  <c r="Z18" i="70" s="1"/>
  <c r="X18" i="70"/>
  <c r="W18" i="70"/>
  <c r="AF17" i="70"/>
  <c r="AE17" i="70"/>
  <c r="AG17" i="70" s="1"/>
  <c r="AD17" i="70"/>
  <c r="Y17" i="70"/>
  <c r="Z17" i="70" s="1"/>
  <c r="X17" i="70"/>
  <c r="W17" i="70"/>
  <c r="AF16" i="70"/>
  <c r="AF15" i="70" s="1"/>
  <c r="AE16" i="70"/>
  <c r="AG16" i="70" s="1"/>
  <c r="AD16" i="70"/>
  <c r="AD15" i="70" s="1"/>
  <c r="Y16" i="70"/>
  <c r="Z16" i="70" s="1"/>
  <c r="X16" i="70"/>
  <c r="W16" i="70"/>
  <c r="Y15" i="70"/>
  <c r="Z15" i="70" s="1"/>
  <c r="X15" i="70"/>
  <c r="W15" i="70"/>
  <c r="Y14" i="70"/>
  <c r="Z14" i="70" s="1"/>
  <c r="X14" i="70"/>
  <c r="W14" i="70"/>
  <c r="Y13" i="70"/>
  <c r="Z13" i="70" s="1"/>
  <c r="X13" i="70"/>
  <c r="W13" i="70"/>
  <c r="Y12" i="70"/>
  <c r="Z12" i="70" s="1"/>
  <c r="X12" i="70"/>
  <c r="W12" i="70"/>
  <c r="AG11" i="70"/>
  <c r="Y11" i="70"/>
  <c r="Z11" i="70" s="1"/>
  <c r="X11" i="70"/>
  <c r="W11" i="70"/>
  <c r="AG10" i="70"/>
  <c r="Y10" i="70"/>
  <c r="Z10" i="70" s="1"/>
  <c r="X10" i="70"/>
  <c r="W10" i="70"/>
  <c r="AG9" i="70"/>
  <c r="Z9" i="70"/>
  <c r="Y9" i="70"/>
  <c r="X9" i="70"/>
  <c r="W9" i="70"/>
  <c r="AG8" i="70"/>
  <c r="AG7" i="70" s="1"/>
  <c r="Y8" i="70"/>
  <c r="Z8" i="70" s="1"/>
  <c r="X8" i="70"/>
  <c r="W8" i="70"/>
  <c r="AF7" i="70"/>
  <c r="AE7" i="70"/>
  <c r="AD7" i="70"/>
  <c r="Y7" i="70"/>
  <c r="Z7" i="70" s="1"/>
  <c r="X7" i="70"/>
  <c r="W7" i="70"/>
  <c r="AD6" i="70"/>
  <c r="Y6" i="70"/>
  <c r="Z6" i="70" s="1"/>
  <c r="X6" i="70"/>
  <c r="W6" i="70"/>
  <c r="AF5" i="70"/>
  <c r="AF6" i="70" s="1"/>
  <c r="AE5" i="70"/>
  <c r="AG5" i="70" s="1"/>
  <c r="Z5" i="70"/>
  <c r="Y5" i="70"/>
  <c r="X5" i="70"/>
  <c r="W5" i="70"/>
  <c r="AG4" i="70"/>
  <c r="AF4" i="70"/>
  <c r="AE4" i="70"/>
  <c r="Y4" i="70"/>
  <c r="Z4" i="70" s="1"/>
  <c r="X4" i="70"/>
  <c r="W4" i="70"/>
  <c r="AG15" i="71" l="1"/>
  <c r="AG24" i="71" s="1"/>
  <c r="X22" i="71"/>
  <c r="AE24" i="71"/>
  <c r="Z22" i="71"/>
  <c r="AF24" i="70"/>
  <c r="Y22" i="70"/>
  <c r="AG50" i="70"/>
  <c r="AG6" i="70"/>
  <c r="AG38" i="70"/>
  <c r="Z28" i="70"/>
  <c r="AD24" i="70"/>
  <c r="W22" i="70"/>
  <c r="AE6" i="70"/>
  <c r="AE38" i="70"/>
  <c r="AE50" i="70"/>
  <c r="X28" i="70" s="1"/>
  <c r="AE15" i="70"/>
  <c r="AG15" i="70" l="1"/>
  <c r="AG24" i="70" s="1"/>
  <c r="X22" i="70"/>
  <c r="Z22" i="70" s="1"/>
  <c r="AE24" i="70"/>
  <c r="Y52" i="69" l="1"/>
  <c r="Z52" i="69" s="1"/>
  <c r="X52" i="69"/>
  <c r="W52" i="69"/>
  <c r="Y51" i="69"/>
  <c r="X51" i="69"/>
  <c r="W51" i="69"/>
  <c r="Y50" i="69"/>
  <c r="X50" i="69"/>
  <c r="W50" i="69"/>
  <c r="AF49" i="69"/>
  <c r="AE49" i="69"/>
  <c r="AG49" i="69" s="1"/>
  <c r="AD49" i="69"/>
  <c r="Y49" i="69"/>
  <c r="X49" i="69"/>
  <c r="W49" i="69"/>
  <c r="AF48" i="69"/>
  <c r="AE48" i="69"/>
  <c r="AD48" i="69"/>
  <c r="Y48" i="69"/>
  <c r="X48" i="69"/>
  <c r="W48" i="69"/>
  <c r="AF47" i="69"/>
  <c r="AE47" i="69"/>
  <c r="AD47" i="69"/>
  <c r="Y47" i="69"/>
  <c r="Z47" i="69" s="1"/>
  <c r="X47" i="69"/>
  <c r="W47" i="69"/>
  <c r="AF46" i="69"/>
  <c r="AE46" i="69"/>
  <c r="AD46" i="69"/>
  <c r="Y46" i="69"/>
  <c r="X46" i="69"/>
  <c r="W46" i="69"/>
  <c r="AF45" i="69"/>
  <c r="AE45" i="69"/>
  <c r="AG45" i="69" s="1"/>
  <c r="AD45" i="69"/>
  <c r="Y45" i="69"/>
  <c r="X45" i="69"/>
  <c r="W45" i="69"/>
  <c r="Y44" i="69"/>
  <c r="X44" i="69"/>
  <c r="W44" i="69"/>
  <c r="Y43" i="69"/>
  <c r="X43" i="69"/>
  <c r="W43" i="69"/>
  <c r="Y42" i="69"/>
  <c r="X42" i="69"/>
  <c r="W42" i="69"/>
  <c r="Y41" i="69"/>
  <c r="Z41" i="69" s="1"/>
  <c r="X41" i="69"/>
  <c r="W41" i="69"/>
  <c r="Y40" i="69"/>
  <c r="X40" i="69"/>
  <c r="W40" i="69"/>
  <c r="Y39" i="69"/>
  <c r="X39" i="69"/>
  <c r="W39" i="69"/>
  <c r="Y38" i="69"/>
  <c r="X38" i="69"/>
  <c r="W38" i="69"/>
  <c r="AF37" i="69"/>
  <c r="Y26" i="69" s="1"/>
  <c r="AE37" i="69"/>
  <c r="X26" i="69" s="1"/>
  <c r="AD37" i="69"/>
  <c r="Y37" i="69"/>
  <c r="X37" i="69"/>
  <c r="W37" i="69"/>
  <c r="AF36" i="69"/>
  <c r="AE36" i="69"/>
  <c r="AG36" i="69" s="1"/>
  <c r="AD36" i="69"/>
  <c r="W26" i="69" s="1"/>
  <c r="Y36" i="69"/>
  <c r="X36" i="69"/>
  <c r="W36" i="69"/>
  <c r="AF35" i="69"/>
  <c r="AE35" i="69"/>
  <c r="AD35" i="69"/>
  <c r="Y35" i="69"/>
  <c r="X35" i="69"/>
  <c r="W35" i="69"/>
  <c r="AF34" i="69"/>
  <c r="AE34" i="69"/>
  <c r="AD34" i="69"/>
  <c r="Y34" i="69"/>
  <c r="X34" i="69"/>
  <c r="W34" i="69"/>
  <c r="AF33" i="69"/>
  <c r="AE33" i="69"/>
  <c r="AD33" i="69"/>
  <c r="Y33" i="69"/>
  <c r="X33" i="69"/>
  <c r="W33" i="69"/>
  <c r="AF32" i="69"/>
  <c r="AE32" i="69"/>
  <c r="AG32" i="69" s="1"/>
  <c r="AD32" i="69"/>
  <c r="Y32" i="69"/>
  <c r="X32" i="69"/>
  <c r="W32" i="69"/>
  <c r="AF31" i="69"/>
  <c r="AE31" i="69"/>
  <c r="AD31" i="69"/>
  <c r="Y31" i="69"/>
  <c r="X31" i="69"/>
  <c r="W31" i="69"/>
  <c r="Y30" i="69"/>
  <c r="X30" i="69"/>
  <c r="W30" i="69"/>
  <c r="Y29" i="69"/>
  <c r="X29" i="69"/>
  <c r="W29" i="69"/>
  <c r="Y27" i="69"/>
  <c r="X27" i="69"/>
  <c r="W27" i="69"/>
  <c r="W25" i="69"/>
  <c r="X24" i="69"/>
  <c r="W24" i="69"/>
  <c r="AF23" i="69"/>
  <c r="AE23" i="69"/>
  <c r="AD23" i="69"/>
  <c r="AF22" i="69"/>
  <c r="AE22" i="69"/>
  <c r="AD22" i="69"/>
  <c r="AF21" i="69"/>
  <c r="AE21" i="69"/>
  <c r="AG21" i="69" s="1"/>
  <c r="AD21" i="69"/>
  <c r="Y21" i="69"/>
  <c r="Z21" i="69" s="1"/>
  <c r="X21" i="69"/>
  <c r="W21" i="69"/>
  <c r="AF20" i="69"/>
  <c r="AE20" i="69"/>
  <c r="AD20" i="69"/>
  <c r="Y20" i="69"/>
  <c r="X20" i="69"/>
  <c r="W20" i="69"/>
  <c r="AF19" i="69"/>
  <c r="AE19" i="69"/>
  <c r="AG19" i="69" s="1"/>
  <c r="AD19" i="69"/>
  <c r="Y19" i="69"/>
  <c r="X19" i="69"/>
  <c r="W19" i="69"/>
  <c r="AF18" i="69"/>
  <c r="AE18" i="69"/>
  <c r="AD18" i="69"/>
  <c r="Y18" i="69"/>
  <c r="X18" i="69"/>
  <c r="W18" i="69"/>
  <c r="AF17" i="69"/>
  <c r="AE17" i="69"/>
  <c r="AG17" i="69" s="1"/>
  <c r="AD17" i="69"/>
  <c r="Y17" i="69"/>
  <c r="Z17" i="69" s="1"/>
  <c r="X17" i="69"/>
  <c r="W17" i="69"/>
  <c r="AF16" i="69"/>
  <c r="AF15" i="69" s="1"/>
  <c r="AE16" i="69"/>
  <c r="AE15" i="69" s="1"/>
  <c r="AD16" i="69"/>
  <c r="AD15" i="69" s="1"/>
  <c r="Y16" i="69"/>
  <c r="X16" i="69"/>
  <c r="W16" i="69"/>
  <c r="Y15" i="69"/>
  <c r="Z15" i="69" s="1"/>
  <c r="X15" i="69"/>
  <c r="W15" i="69"/>
  <c r="Y14" i="69"/>
  <c r="X14" i="69"/>
  <c r="W14" i="69"/>
  <c r="Y13" i="69"/>
  <c r="X13" i="69"/>
  <c r="W13" i="69"/>
  <c r="Y12" i="69"/>
  <c r="X12" i="69"/>
  <c r="W12" i="69"/>
  <c r="AG11" i="69"/>
  <c r="Y11" i="69"/>
  <c r="X11" i="69"/>
  <c r="W11" i="69"/>
  <c r="AG10" i="69"/>
  <c r="Y10" i="69"/>
  <c r="X10" i="69"/>
  <c r="W10" i="69"/>
  <c r="AG9" i="69"/>
  <c r="Y9" i="69"/>
  <c r="X9" i="69"/>
  <c r="W9" i="69"/>
  <c r="AG8" i="69"/>
  <c r="Y8" i="69"/>
  <c r="X8" i="69"/>
  <c r="W8" i="69"/>
  <c r="AF7" i="69"/>
  <c r="AE7" i="69"/>
  <c r="AD7" i="69"/>
  <c r="Y7" i="69"/>
  <c r="Z7" i="69" s="1"/>
  <c r="X7" i="69"/>
  <c r="W7" i="69"/>
  <c r="AD6" i="69"/>
  <c r="Y6" i="69"/>
  <c r="X6" i="69"/>
  <c r="W6" i="69"/>
  <c r="AF5" i="69"/>
  <c r="AE5" i="69"/>
  <c r="Y5" i="69"/>
  <c r="Z5" i="69" s="1"/>
  <c r="X5" i="69"/>
  <c r="W5" i="69"/>
  <c r="AF4" i="69"/>
  <c r="AE4" i="69"/>
  <c r="AE6" i="69" s="1"/>
  <c r="Y4" i="69"/>
  <c r="X4" i="69"/>
  <c r="W4" i="69"/>
  <c r="Z26" i="69" l="1"/>
  <c r="Z33" i="69"/>
  <c r="AG34" i="69"/>
  <c r="Z37" i="69"/>
  <c r="Z44" i="69"/>
  <c r="Z14" i="69"/>
  <c r="Z27" i="69"/>
  <c r="Z4" i="69"/>
  <c r="AG23" i="69"/>
  <c r="AG47" i="69"/>
  <c r="Z49" i="69"/>
  <c r="Z31" i="69"/>
  <c r="Z35" i="69"/>
  <c r="Z40" i="69"/>
  <c r="Z51" i="69"/>
  <c r="Z6" i="69"/>
  <c r="Z45" i="69"/>
  <c r="Z10" i="69"/>
  <c r="Z19" i="69"/>
  <c r="AD38" i="69"/>
  <c r="Z43" i="69"/>
  <c r="AF24" i="69"/>
  <c r="W23" i="69"/>
  <c r="AG22" i="69"/>
  <c r="AF38" i="69"/>
  <c r="AG7" i="69"/>
  <c r="Z8" i="69"/>
  <c r="Z16" i="69"/>
  <c r="Z20" i="69"/>
  <c r="Z30" i="69"/>
  <c r="Z39" i="69"/>
  <c r="Z46" i="69"/>
  <c r="Z50" i="69"/>
  <c r="Z12" i="69"/>
  <c r="Z32" i="69"/>
  <c r="AG33" i="69"/>
  <c r="Z36" i="69"/>
  <c r="AG37" i="69"/>
  <c r="Z42" i="69"/>
  <c r="AG5" i="69"/>
  <c r="AG16" i="69"/>
  <c r="AG20" i="69"/>
  <c r="Y25" i="69"/>
  <c r="AG46" i="69"/>
  <c r="AD24" i="69"/>
  <c r="AD50" i="69"/>
  <c r="W28" i="69" s="1"/>
  <c r="Z9" i="69"/>
  <c r="Z13" i="69"/>
  <c r="AG15" i="69"/>
  <c r="Z18" i="69"/>
  <c r="X25" i="69"/>
  <c r="Z48" i="69"/>
  <c r="AF6" i="69"/>
  <c r="Z11" i="69"/>
  <c r="Y23" i="69"/>
  <c r="Z29" i="69"/>
  <c r="AG31" i="69"/>
  <c r="Z34" i="69"/>
  <c r="AG35" i="69"/>
  <c r="Z38" i="69"/>
  <c r="AF50" i="69"/>
  <c r="Y28" i="69" s="1"/>
  <c r="AG18" i="69"/>
  <c r="AG48" i="69"/>
  <c r="AG50" i="69" s="1"/>
  <c r="AG4" i="69"/>
  <c r="AG6" i="69" s="1"/>
  <c r="W22" i="69"/>
  <c r="X22" i="69"/>
  <c r="X23" i="69"/>
  <c r="Y22" i="69"/>
  <c r="Y24" i="69"/>
  <c r="Z24" i="69" s="1"/>
  <c r="AE24" i="69"/>
  <c r="AE38" i="69"/>
  <c r="AE50" i="69"/>
  <c r="X28" i="69" s="1"/>
  <c r="AG11" i="68"/>
  <c r="AG38" i="69" l="1"/>
  <c r="Z28" i="69"/>
  <c r="AG24" i="69"/>
  <c r="Z22" i="69"/>
  <c r="Z23" i="69"/>
  <c r="Z25" i="69"/>
  <c r="AE4" i="68"/>
  <c r="AG9" i="68" l="1"/>
  <c r="AG8" i="68"/>
  <c r="Y52" i="68" l="1"/>
  <c r="X52" i="68"/>
  <c r="W52" i="68"/>
  <c r="Y51" i="68"/>
  <c r="X51" i="68"/>
  <c r="W51" i="68"/>
  <c r="Y50" i="68"/>
  <c r="X50" i="68"/>
  <c r="W50" i="68"/>
  <c r="AF49" i="68"/>
  <c r="AE49" i="68"/>
  <c r="AD49" i="68"/>
  <c r="Y49" i="68"/>
  <c r="X49" i="68"/>
  <c r="W49" i="68"/>
  <c r="AF48" i="68"/>
  <c r="AE48" i="68"/>
  <c r="AD48" i="68"/>
  <c r="Y48" i="68"/>
  <c r="X48" i="68"/>
  <c r="W48" i="68"/>
  <c r="AF47" i="68"/>
  <c r="AE47" i="68"/>
  <c r="AD47" i="68"/>
  <c r="Y47" i="68"/>
  <c r="X47" i="68"/>
  <c r="W47" i="68"/>
  <c r="AF46" i="68"/>
  <c r="AE46" i="68"/>
  <c r="AD46" i="68"/>
  <c r="Y46" i="68"/>
  <c r="X46" i="68"/>
  <c r="W46" i="68"/>
  <c r="AF45" i="68"/>
  <c r="AE45" i="68"/>
  <c r="AD45" i="68"/>
  <c r="Y45" i="68"/>
  <c r="X45" i="68"/>
  <c r="W45" i="68"/>
  <c r="Y44" i="68"/>
  <c r="X44" i="68"/>
  <c r="W44" i="68"/>
  <c r="Y43" i="68"/>
  <c r="X43" i="68"/>
  <c r="W43" i="68"/>
  <c r="Y42" i="68"/>
  <c r="X42" i="68"/>
  <c r="W42" i="68"/>
  <c r="Y41" i="68"/>
  <c r="X41" i="68"/>
  <c r="W41" i="68"/>
  <c r="Y40" i="68"/>
  <c r="X40" i="68"/>
  <c r="W40" i="68"/>
  <c r="Y39" i="68"/>
  <c r="X39" i="68"/>
  <c r="W39" i="68"/>
  <c r="Y38" i="68"/>
  <c r="X38" i="68"/>
  <c r="W38" i="68"/>
  <c r="AF37" i="68"/>
  <c r="AE37" i="68"/>
  <c r="AD37" i="68"/>
  <c r="Y37" i="68"/>
  <c r="X37" i="68"/>
  <c r="W37" i="68"/>
  <c r="AF36" i="68"/>
  <c r="AE36" i="68"/>
  <c r="AD36" i="68"/>
  <c r="Y36" i="68"/>
  <c r="X36" i="68"/>
  <c r="W36" i="68"/>
  <c r="AF35" i="68"/>
  <c r="AE35" i="68"/>
  <c r="AD35" i="68"/>
  <c r="Y35" i="68"/>
  <c r="X35" i="68"/>
  <c r="W35" i="68"/>
  <c r="AF34" i="68"/>
  <c r="AE34" i="68"/>
  <c r="AD34" i="68"/>
  <c r="Y34" i="68"/>
  <c r="X34" i="68"/>
  <c r="W34" i="68"/>
  <c r="AF33" i="68"/>
  <c r="AE33" i="68"/>
  <c r="AD33" i="68"/>
  <c r="Y33" i="68"/>
  <c r="X33" i="68"/>
  <c r="W33" i="68"/>
  <c r="AF32" i="68"/>
  <c r="AE32" i="68"/>
  <c r="AD32" i="68"/>
  <c r="Y32" i="68"/>
  <c r="X32" i="68"/>
  <c r="W32" i="68"/>
  <c r="AF31" i="68"/>
  <c r="AE31" i="68"/>
  <c r="AD31" i="68"/>
  <c r="Y31" i="68"/>
  <c r="X31" i="68"/>
  <c r="W31" i="68"/>
  <c r="Y30" i="68"/>
  <c r="X30" i="68"/>
  <c r="W30" i="68"/>
  <c r="Y29" i="68"/>
  <c r="X29" i="68"/>
  <c r="W29" i="68"/>
  <c r="Y27" i="68"/>
  <c r="X27" i="68"/>
  <c r="W27" i="68"/>
  <c r="AF23" i="68"/>
  <c r="AE23" i="68"/>
  <c r="AD23" i="68"/>
  <c r="AF22" i="68"/>
  <c r="AE22" i="68"/>
  <c r="AD22" i="68"/>
  <c r="AF21" i="68"/>
  <c r="AE21" i="68"/>
  <c r="AD21" i="68"/>
  <c r="Y21" i="68"/>
  <c r="X21" i="68"/>
  <c r="W21" i="68"/>
  <c r="AF20" i="68"/>
  <c r="AE20" i="68"/>
  <c r="AD20" i="68"/>
  <c r="Y20" i="68"/>
  <c r="X20" i="68"/>
  <c r="W20" i="68"/>
  <c r="AF19" i="68"/>
  <c r="AE19" i="68"/>
  <c r="AD19" i="68"/>
  <c r="Y19" i="68"/>
  <c r="X19" i="68"/>
  <c r="W19" i="68"/>
  <c r="AF18" i="68"/>
  <c r="AE18" i="68"/>
  <c r="AD18" i="68"/>
  <c r="Y18" i="68"/>
  <c r="X18" i="68"/>
  <c r="W18" i="68"/>
  <c r="AF17" i="68"/>
  <c r="AE17" i="68"/>
  <c r="AD17" i="68"/>
  <c r="Y17" i="68"/>
  <c r="X17" i="68"/>
  <c r="W17" i="68"/>
  <c r="AF16" i="68"/>
  <c r="AF15" i="68" s="1"/>
  <c r="AE16" i="68"/>
  <c r="AD16" i="68"/>
  <c r="AD15" i="68" s="1"/>
  <c r="Y16" i="68"/>
  <c r="X16" i="68"/>
  <c r="W16" i="68"/>
  <c r="Y15" i="68"/>
  <c r="X15" i="68"/>
  <c r="W15" i="68"/>
  <c r="Y14" i="68"/>
  <c r="X14" i="68"/>
  <c r="W14" i="68"/>
  <c r="Y13" i="68"/>
  <c r="X13" i="68"/>
  <c r="W13" i="68"/>
  <c r="Y12" i="68"/>
  <c r="X12" i="68"/>
  <c r="W12" i="68"/>
  <c r="Y11" i="68"/>
  <c r="X11" i="68"/>
  <c r="W11" i="68"/>
  <c r="AG10" i="68"/>
  <c r="Y10" i="68"/>
  <c r="X10" i="68"/>
  <c r="W10" i="68"/>
  <c r="Y9" i="68"/>
  <c r="X9" i="68"/>
  <c r="W9" i="68"/>
  <c r="Y8" i="68"/>
  <c r="X8" i="68"/>
  <c r="W8" i="68"/>
  <c r="AF7" i="68"/>
  <c r="AE7" i="68"/>
  <c r="AD7" i="68"/>
  <c r="Y7" i="68"/>
  <c r="X7" i="68"/>
  <c r="W7" i="68"/>
  <c r="AD6" i="68"/>
  <c r="Y6" i="68"/>
  <c r="X6" i="68"/>
  <c r="W6" i="68"/>
  <c r="AF5" i="68"/>
  <c r="AE5" i="68"/>
  <c r="Y5" i="68"/>
  <c r="X5" i="68"/>
  <c r="W5" i="68"/>
  <c r="AF4" i="68"/>
  <c r="Y4" i="68"/>
  <c r="X4" i="68"/>
  <c r="W4" i="68"/>
  <c r="W24" i="68" l="1"/>
  <c r="Y26" i="68"/>
  <c r="X24" i="68"/>
  <c r="Z31" i="68"/>
  <c r="Z51" i="68"/>
  <c r="AG32" i="68"/>
  <c r="Y24" i="68"/>
  <c r="X26" i="68"/>
  <c r="W23" i="68"/>
  <c r="Z5" i="68"/>
  <c r="AG4" i="68"/>
  <c r="AG19" i="68"/>
  <c r="W25" i="68"/>
  <c r="Y25" i="68"/>
  <c r="W26" i="68"/>
  <c r="AG47" i="68"/>
  <c r="Z17" i="68"/>
  <c r="AG18" i="68"/>
  <c r="Z21" i="68"/>
  <c r="Z45" i="68"/>
  <c r="Z49" i="68"/>
  <c r="Z9" i="68"/>
  <c r="AG45" i="68"/>
  <c r="AG49" i="68"/>
  <c r="Z19" i="68"/>
  <c r="Z41" i="68"/>
  <c r="Z47" i="68"/>
  <c r="Z52" i="68"/>
  <c r="AF6" i="68"/>
  <c r="Z33" i="68"/>
  <c r="AG34" i="68"/>
  <c r="Z37" i="68"/>
  <c r="Z44" i="68"/>
  <c r="AG33" i="68"/>
  <c r="Z6" i="68"/>
  <c r="Z14" i="68"/>
  <c r="AG16" i="68"/>
  <c r="AG20" i="68"/>
  <c r="AG22" i="68"/>
  <c r="Z35" i="68"/>
  <c r="AG36" i="68"/>
  <c r="Z40" i="68"/>
  <c r="AD38" i="68"/>
  <c r="AF38" i="68"/>
  <c r="AG7" i="68"/>
  <c r="Z8" i="68"/>
  <c r="Z30" i="68"/>
  <c r="Z39" i="68"/>
  <c r="Z46" i="68"/>
  <c r="Z50" i="68"/>
  <c r="Z10" i="68"/>
  <c r="Z12" i="68"/>
  <c r="Z18" i="68"/>
  <c r="Z32" i="68"/>
  <c r="Z36" i="68"/>
  <c r="AG37" i="68"/>
  <c r="Z42" i="68"/>
  <c r="Z4" i="68"/>
  <c r="AG5" i="68"/>
  <c r="Z7" i="68"/>
  <c r="Z15" i="68"/>
  <c r="Y23" i="68"/>
  <c r="Z27" i="68"/>
  <c r="AG46" i="68"/>
  <c r="X23" i="68"/>
  <c r="X25" i="68"/>
  <c r="AD50" i="68"/>
  <c r="W28" i="68" s="1"/>
  <c r="Z13" i="68"/>
  <c r="Z43" i="68"/>
  <c r="Z48" i="68"/>
  <c r="Z11" i="68"/>
  <c r="Z16" i="68"/>
  <c r="AG17" i="68"/>
  <c r="Z20" i="68"/>
  <c r="AG21" i="68"/>
  <c r="AG23" i="68"/>
  <c r="Z29" i="68"/>
  <c r="AG31" i="68"/>
  <c r="Z34" i="68"/>
  <c r="AG35" i="68"/>
  <c r="Z38" i="68"/>
  <c r="AF50" i="68"/>
  <c r="Y28" i="68" s="1"/>
  <c r="AG48" i="68"/>
  <c r="AF24" i="68"/>
  <c r="Y22" i="68"/>
  <c r="AD24" i="68"/>
  <c r="W22" i="68"/>
  <c r="AE38" i="68"/>
  <c r="AE50" i="68"/>
  <c r="X28" i="68" s="1"/>
  <c r="AE15" i="68"/>
  <c r="AE6" i="68"/>
  <c r="Z26" i="68" l="1"/>
  <c r="Z24" i="68"/>
  <c r="AG6" i="68"/>
  <c r="Z28" i="68"/>
  <c r="AG50" i="68"/>
  <c r="AG38" i="68"/>
  <c r="Z25" i="68"/>
  <c r="Z23" i="68"/>
  <c r="AG15" i="68"/>
  <c r="AG24" i="68" s="1"/>
  <c r="AE24" i="68"/>
  <c r="X22" i="68"/>
  <c r="Z22" i="68" s="1"/>
</calcChain>
</file>

<file path=xl/sharedStrings.xml><?xml version="1.0" encoding="utf-8"?>
<sst xmlns="http://schemas.openxmlformats.org/spreadsheetml/2006/main" count="1194" uniqueCount="135">
  <si>
    <t>行政区コード</t>
  </si>
  <si>
    <t>行政区名</t>
  </si>
  <si>
    <t>大字コード</t>
  </si>
  <si>
    <t>大字名</t>
  </si>
  <si>
    <t>小字コード</t>
  </si>
  <si>
    <t>小字名</t>
  </si>
  <si>
    <t>世帯数－日本人</t>
  </si>
  <si>
    <t>世帯数－外国人</t>
  </si>
  <si>
    <t>世帯数－複数</t>
  </si>
  <si>
    <t>世帯数－計</t>
  </si>
  <si>
    <t>人口数－男－日本人</t>
  </si>
  <si>
    <t>人口数－男－外国人</t>
  </si>
  <si>
    <t>人口数－男－計</t>
  </si>
  <si>
    <t>人口数－女－日本人</t>
  </si>
  <si>
    <t>人口数－女－外国人</t>
  </si>
  <si>
    <t>人口数－女－計</t>
  </si>
  <si>
    <t>人口数－計－日本人</t>
  </si>
  <si>
    <t>人口数－計－外国人</t>
  </si>
  <si>
    <t>人口数－計－計</t>
  </si>
  <si>
    <t>原</t>
  </si>
  <si>
    <t>内馬場</t>
  </si>
  <si>
    <t>自治会名</t>
    <phoneticPr fontId="4"/>
  </si>
  <si>
    <t>世帯数</t>
  </si>
  <si>
    <t>男</t>
  </si>
  <si>
    <t>女</t>
  </si>
  <si>
    <t>人口</t>
  </si>
  <si>
    <t>猪名川町の人口</t>
  </si>
  <si>
    <t>男</t>
    <phoneticPr fontId="4"/>
  </si>
  <si>
    <t>民田</t>
  </si>
  <si>
    <t>日本人</t>
    <rPh sb="0" eb="3">
      <t>ニホンジン</t>
    </rPh>
    <phoneticPr fontId="4"/>
  </si>
  <si>
    <t>上阿古谷</t>
  </si>
  <si>
    <t>外国人</t>
    <rPh sb="0" eb="2">
      <t>ガイコク</t>
    </rPh>
    <rPh sb="2" eb="3">
      <t>ジン</t>
    </rPh>
    <phoneticPr fontId="4"/>
  </si>
  <si>
    <t>下阿古谷</t>
  </si>
  <si>
    <t>総計</t>
  </si>
  <si>
    <t>北田原</t>
  </si>
  <si>
    <t>月間増減数</t>
    <rPh sb="0" eb="2">
      <t>ゲッカン</t>
    </rPh>
    <rPh sb="2" eb="4">
      <t>ゾウゲン</t>
    </rPh>
    <rPh sb="4" eb="5">
      <t>カズ</t>
    </rPh>
    <phoneticPr fontId="4"/>
  </si>
  <si>
    <t>南田原</t>
  </si>
  <si>
    <t>内訳</t>
    <rPh sb="0" eb="1">
      <t>ウチ</t>
    </rPh>
    <rPh sb="1" eb="2">
      <t>ヤク</t>
    </rPh>
    <phoneticPr fontId="4"/>
  </si>
  <si>
    <t>（増）転入他</t>
    <rPh sb="1" eb="2">
      <t>ゾウ</t>
    </rPh>
    <rPh sb="3" eb="5">
      <t>テンニュウ</t>
    </rPh>
    <rPh sb="5" eb="6">
      <t>ホカ</t>
    </rPh>
    <phoneticPr fontId="4"/>
  </si>
  <si>
    <t>北野</t>
  </si>
  <si>
    <t>（増）出生</t>
    <rPh sb="1" eb="2">
      <t>ゾウ</t>
    </rPh>
    <phoneticPr fontId="4"/>
  </si>
  <si>
    <t>-</t>
    <phoneticPr fontId="4"/>
  </si>
  <si>
    <t>紫合</t>
  </si>
  <si>
    <t>（減）転出他</t>
    <rPh sb="1" eb="2">
      <t>ゲン</t>
    </rPh>
    <phoneticPr fontId="4"/>
  </si>
  <si>
    <t>柏梨田</t>
  </si>
  <si>
    <t>（減）死亡</t>
    <rPh sb="1" eb="2">
      <t>ゲン</t>
    </rPh>
    <phoneticPr fontId="4"/>
  </si>
  <si>
    <t>上野</t>
  </si>
  <si>
    <t>広根</t>
  </si>
  <si>
    <t>銀山</t>
  </si>
  <si>
    <t>猪渕</t>
  </si>
  <si>
    <t>肝川</t>
  </si>
  <si>
    <t>差組</t>
  </si>
  <si>
    <t>荘苑</t>
  </si>
  <si>
    <t>松尾台４丁目</t>
  </si>
  <si>
    <t>猪名川台</t>
  </si>
  <si>
    <t>広根ニューハイツ</t>
  </si>
  <si>
    <t>猪名川荘苑</t>
  </si>
  <si>
    <t>伏見台２丁目</t>
  </si>
  <si>
    <t>松尾台１丁目</t>
  </si>
  <si>
    <t>伏見台３丁目</t>
  </si>
  <si>
    <t>松尾台２丁目</t>
  </si>
  <si>
    <t>松尾台</t>
    <phoneticPr fontId="4"/>
  </si>
  <si>
    <t>伏見台４丁目</t>
  </si>
  <si>
    <t>松尾台３丁目</t>
  </si>
  <si>
    <t>伏見台</t>
    <phoneticPr fontId="4"/>
  </si>
  <si>
    <t>伏見台５丁目</t>
  </si>
  <si>
    <t>若葉</t>
    <rPh sb="1" eb="2">
      <t>ハ</t>
    </rPh>
    <phoneticPr fontId="4"/>
  </si>
  <si>
    <t>合計</t>
    <phoneticPr fontId="4"/>
  </si>
  <si>
    <t>伏見台１丁目</t>
  </si>
  <si>
    <t>パークタウン東</t>
    <phoneticPr fontId="4"/>
  </si>
  <si>
    <t>(サウンズヒル)は、松尾台２丁目の再掲</t>
    <rPh sb="17" eb="19">
      <t>サイケイ</t>
    </rPh>
    <phoneticPr fontId="4"/>
  </si>
  <si>
    <t>白金</t>
    <phoneticPr fontId="4"/>
  </si>
  <si>
    <t>広根ニューハイツ</t>
    <phoneticPr fontId="4"/>
  </si>
  <si>
    <t>つつじが丘</t>
    <phoneticPr fontId="4"/>
  </si>
  <si>
    <t>万善</t>
  </si>
  <si>
    <t>パークタウン</t>
  </si>
  <si>
    <t>若葉１丁目</t>
  </si>
  <si>
    <t>槻並</t>
  </si>
  <si>
    <t>若葉２丁目</t>
  </si>
  <si>
    <t>木津上</t>
  </si>
  <si>
    <t>若葉１丁目</t>
    <rPh sb="0" eb="2">
      <t>ワカバ</t>
    </rPh>
    <rPh sb="3" eb="5">
      <t>チョウメ</t>
    </rPh>
    <phoneticPr fontId="4"/>
  </si>
  <si>
    <t>白金１丁目</t>
  </si>
  <si>
    <t>木津</t>
  </si>
  <si>
    <t>若葉２丁目</t>
    <rPh sb="0" eb="2">
      <t>ワカバ</t>
    </rPh>
    <rPh sb="3" eb="5">
      <t>チョウメ</t>
    </rPh>
    <phoneticPr fontId="4"/>
  </si>
  <si>
    <t>白金２丁目</t>
  </si>
  <si>
    <t>木間生</t>
  </si>
  <si>
    <t xml:space="preserve"> レックスパーク</t>
  </si>
  <si>
    <t>白金３丁目</t>
  </si>
  <si>
    <t>杤原</t>
  </si>
  <si>
    <t>パークハウス猪名川</t>
    <phoneticPr fontId="4"/>
  </si>
  <si>
    <t>白金４丁目</t>
  </si>
  <si>
    <t>林田</t>
  </si>
  <si>
    <t>白金１丁目</t>
    <phoneticPr fontId="4"/>
  </si>
  <si>
    <t>サウンズヒル松尾台</t>
  </si>
  <si>
    <t>笹尾</t>
  </si>
  <si>
    <t>つつじが丘１丁目</t>
  </si>
  <si>
    <t>清水</t>
  </si>
  <si>
    <t>つつじが丘２丁目</t>
  </si>
  <si>
    <t>清水東</t>
  </si>
  <si>
    <t>つつじが丘３丁目</t>
  </si>
  <si>
    <t>仁頂寺</t>
  </si>
  <si>
    <t>つつじが丘４丁目</t>
  </si>
  <si>
    <t>島</t>
  </si>
  <si>
    <t>つつじが丘５丁目</t>
  </si>
  <si>
    <t>鎌倉</t>
  </si>
  <si>
    <t>レックスパーク猪名川</t>
  </si>
  <si>
    <t>杉生</t>
  </si>
  <si>
    <t>パークハウス猪名川</t>
  </si>
  <si>
    <t>西畑</t>
  </si>
  <si>
    <t>つつじが丘</t>
  </si>
  <si>
    <t>柏原</t>
  </si>
  <si>
    <t>万善荘</t>
  </si>
  <si>
    <t>つつじが丘１丁目</t>
    <phoneticPr fontId="4"/>
  </si>
  <si>
    <t>東山</t>
  </si>
  <si>
    <t>つつじが丘２丁目</t>
    <phoneticPr fontId="4"/>
  </si>
  <si>
    <t>猪名川グリーンランド</t>
    <phoneticPr fontId="4"/>
  </si>
  <si>
    <t>つつじが丘３丁目</t>
    <phoneticPr fontId="4"/>
  </si>
  <si>
    <t>旭ヶ丘</t>
  </si>
  <si>
    <t>つつじが丘４丁目</t>
    <phoneticPr fontId="4"/>
  </si>
  <si>
    <t>尾花</t>
  </si>
  <si>
    <t>ハウディー猪名川</t>
  </si>
  <si>
    <t>川向</t>
  </si>
  <si>
    <t>アイディタウン笹尾</t>
  </si>
  <si>
    <t>猪名川グリーンランド</t>
  </si>
  <si>
    <t>未使用</t>
  </si>
  <si>
    <t>日生ニュータウン</t>
  </si>
  <si>
    <t>　</t>
  </si>
  <si>
    <t>(サウンズヒル)</t>
  </si>
  <si>
    <t>合計</t>
  </si>
  <si>
    <t>令和７年５月末人口集計表</t>
    <rPh sb="3" eb="4">
      <t>ネン</t>
    </rPh>
    <phoneticPr fontId="4"/>
  </si>
  <si>
    <t>令和７年６月末人口集計表</t>
    <rPh sb="3" eb="4">
      <t>ネン</t>
    </rPh>
    <phoneticPr fontId="4"/>
  </si>
  <si>
    <t>令和７年７月末人口集計表</t>
    <rPh sb="3" eb="4">
      <t>ネン</t>
    </rPh>
    <phoneticPr fontId="4"/>
  </si>
  <si>
    <t>令和７年８月末人口集計表</t>
    <rPh sb="3" eb="4">
      <t>ネン</t>
    </rPh>
    <phoneticPr fontId="4"/>
  </si>
  <si>
    <t>令和７年９月末人口集計表</t>
    <rPh sb="3" eb="4">
      <t>ネン</t>
    </rPh>
    <phoneticPr fontId="4"/>
  </si>
  <si>
    <t>令和７年４月末人口集計表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</si>
</sst>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HGｺﾞｼｯｸE"/>
      <family val="3"/>
      <charset val="128"/>
    </font>
    <font>
      <sz val="12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32" applyNumberFormat="0" applyFill="0" applyAlignment="0" applyProtection="0">
      <alignment vertical="center"/>
    </xf>
    <xf numFmtId="0" fontId="9" fillId="0" borderId="33" applyNumberFormat="0" applyFill="0" applyAlignment="0" applyProtection="0">
      <alignment vertical="center"/>
    </xf>
    <xf numFmtId="0" fontId="10" fillId="0" borderId="3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35" applyNumberFormat="0" applyAlignment="0" applyProtection="0">
      <alignment vertical="center"/>
    </xf>
    <xf numFmtId="0" fontId="15" fillId="7" borderId="36" applyNumberFormat="0" applyAlignment="0" applyProtection="0">
      <alignment vertical="center"/>
    </xf>
    <xf numFmtId="0" fontId="16" fillId="7" borderId="35" applyNumberFormat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8" borderId="3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39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39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69">
    <xf numFmtId="0" fontId="0" fillId="0" borderId="0" xfId="0"/>
    <xf numFmtId="0" fontId="0" fillId="0" borderId="0" xfId="0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vertical="center"/>
    </xf>
    <xf numFmtId="38" fontId="6" fillId="0" borderId="23" xfId="1" applyFont="1" applyFill="1" applyBorder="1" applyAlignment="1">
      <alignment horizontal="center" vertical="center"/>
    </xf>
    <xf numFmtId="38" fontId="6" fillId="2" borderId="19" xfId="1" applyFont="1" applyFill="1" applyBorder="1" applyAlignment="1">
      <alignment vertical="center"/>
    </xf>
    <xf numFmtId="38" fontId="6" fillId="2" borderId="21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vertical="center"/>
    </xf>
    <xf numFmtId="38" fontId="6" fillId="2" borderId="19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8" fontId="3" fillId="0" borderId="0" xfId="1" applyFill="1" applyAlignment="1">
      <alignment vertical="center"/>
    </xf>
    <xf numFmtId="38" fontId="0" fillId="0" borderId="1" xfId="1" applyFont="1" applyFill="1" applyBorder="1" applyAlignment="1">
      <alignment vertical="center"/>
    </xf>
    <xf numFmtId="38" fontId="3" fillId="0" borderId="1" xfId="1" applyFill="1" applyBorder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horizontal="left" vertical="center"/>
    </xf>
    <xf numFmtId="38" fontId="6" fillId="0" borderId="0" xfId="1" applyFont="1" applyFill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9" xfId="1" applyFont="1" applyFill="1" applyBorder="1" applyAlignment="1">
      <alignment horizontal="left" vertical="center"/>
    </xf>
    <xf numFmtId="38" fontId="6" fillId="0" borderId="23" xfId="1" applyFont="1" applyFill="1" applyBorder="1" applyAlignment="1">
      <alignment vertical="center"/>
    </xf>
    <xf numFmtId="38" fontId="6" fillId="0" borderId="26" xfId="1" applyFont="1" applyFill="1" applyBorder="1" applyAlignment="1">
      <alignment horizontal="center" vertical="center"/>
    </xf>
    <xf numFmtId="38" fontId="6" fillId="0" borderId="29" xfId="1" applyFont="1" applyFill="1" applyBorder="1" applyAlignment="1">
      <alignment horizontal="center" vertical="center"/>
    </xf>
    <xf numFmtId="38" fontId="6" fillId="0" borderId="26" xfId="1" applyFont="1" applyFill="1" applyBorder="1" applyAlignment="1">
      <alignment horizontal="right" vertical="center"/>
    </xf>
    <xf numFmtId="38" fontId="6" fillId="0" borderId="28" xfId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24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3" fillId="0" borderId="0" xfId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center" vertical="center"/>
    </xf>
    <xf numFmtId="38" fontId="3" fillId="0" borderId="9" xfId="1" applyFill="1" applyBorder="1" applyAlignment="1">
      <alignment vertical="center"/>
    </xf>
    <xf numFmtId="38" fontId="6" fillId="0" borderId="25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2" borderId="18" xfId="1" applyFont="1" applyFill="1" applyBorder="1" applyAlignment="1">
      <alignment horizontal="left" vertical="center" wrapText="1"/>
    </xf>
    <xf numFmtId="38" fontId="6" fillId="2" borderId="20" xfId="1" applyFont="1" applyFill="1" applyBorder="1" applyAlignment="1">
      <alignment horizontal="left" vertical="center" wrapText="1"/>
    </xf>
    <xf numFmtId="38" fontId="6" fillId="2" borderId="19" xfId="1" applyFont="1" applyFill="1" applyBorder="1" applyAlignment="1">
      <alignment horizontal="left" vertical="center" wrapText="1"/>
    </xf>
    <xf numFmtId="38" fontId="5" fillId="0" borderId="0" xfId="1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</cellXfs>
  <cellStyles count="64">
    <cellStyle name="20% - アクセント 1" xfId="19" builtinId="30" customBuiltin="1"/>
    <cellStyle name="20% - アクセント 1 2" xfId="46"/>
    <cellStyle name="20% - アクセント 2" xfId="23" builtinId="34" customBuiltin="1"/>
    <cellStyle name="20% - アクセント 2 2" xfId="49"/>
    <cellStyle name="20% - アクセント 3" xfId="27" builtinId="38" customBuiltin="1"/>
    <cellStyle name="20% - アクセント 3 2" xfId="52"/>
    <cellStyle name="20% - アクセント 4" xfId="31" builtinId="42" customBuiltin="1"/>
    <cellStyle name="20% - アクセント 4 2" xfId="55"/>
    <cellStyle name="20% - アクセント 5" xfId="35" builtinId="46" customBuiltin="1"/>
    <cellStyle name="20% - アクセント 5 2" xfId="58"/>
    <cellStyle name="20% - アクセント 6" xfId="39" builtinId="50" customBuiltin="1"/>
    <cellStyle name="20% - アクセント 6 2" xfId="61"/>
    <cellStyle name="40% - アクセント 1" xfId="20" builtinId="31" customBuiltin="1"/>
    <cellStyle name="40% - アクセント 1 2" xfId="47"/>
    <cellStyle name="40% - アクセント 2" xfId="24" builtinId="35" customBuiltin="1"/>
    <cellStyle name="40% - アクセント 2 2" xfId="50"/>
    <cellStyle name="40% - アクセント 3" xfId="28" builtinId="39" customBuiltin="1"/>
    <cellStyle name="40% - アクセント 3 2" xfId="53"/>
    <cellStyle name="40% - アクセント 4" xfId="32" builtinId="43" customBuiltin="1"/>
    <cellStyle name="40% - アクセント 4 2" xfId="56"/>
    <cellStyle name="40% - アクセント 5" xfId="36" builtinId="47" customBuiltin="1"/>
    <cellStyle name="40% - アクセント 5 2" xfId="59"/>
    <cellStyle name="40% - アクセント 6" xfId="40" builtinId="51" customBuiltin="1"/>
    <cellStyle name="40% - アクセント 6 2" xfId="62"/>
    <cellStyle name="60% - アクセント 1" xfId="21" builtinId="32" customBuiltin="1"/>
    <cellStyle name="60% - アクセント 1 2" xfId="48"/>
    <cellStyle name="60% - アクセント 2" xfId="25" builtinId="36" customBuiltin="1"/>
    <cellStyle name="60% - アクセント 2 2" xfId="51"/>
    <cellStyle name="60% - アクセント 3" xfId="29" builtinId="40" customBuiltin="1"/>
    <cellStyle name="60% - アクセント 3 2" xfId="54"/>
    <cellStyle name="60% - アクセント 4" xfId="33" builtinId="44" customBuiltin="1"/>
    <cellStyle name="60% - アクセント 4 2" xfId="57"/>
    <cellStyle name="60% - アクセント 5" xfId="37" builtinId="48" customBuiltin="1"/>
    <cellStyle name="60% - アクセント 5 2" xfId="60"/>
    <cellStyle name="60% - アクセント 6" xfId="41" builtinId="52" customBuiltin="1"/>
    <cellStyle name="60% - アクセント 6 2" xfId="63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/>
    <cellStyle name="メモ 3" xfId="45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42"/>
    <cellStyle name="標準 3" xfId="44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C4E004-AC9B-4F07-9062-2EDEDB2B81A8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02BFB55-C8FE-459E-97B1-DE7F2E381A40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377BA06-5CF1-4FE5-8C90-FF037C1857BD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AF4DD50-B94F-42A2-8596-E75C074690F4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519397C-F85D-4643-9AF2-37FB859BDDD2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18EA779-E2D0-491B-82C8-7F2856EE7044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40795D9-8660-49B5-8556-6218BC29A65E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36EA842-6E62-414F-96E1-97BBD4BAAF3F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76CDB91-515F-47AB-B208-B88B80823097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5DC0E74-8D70-44DD-8B0C-A07F258894CE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C432172-8463-4C7E-915F-AB0A557931C5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D932EAD-7DFE-40BE-8D76-35B295D5672A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Q23" sqref="AQ23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2" t="s">
        <v>134</v>
      </c>
      <c r="W1" s="63"/>
      <c r="X1" s="63"/>
      <c r="Y1" s="63"/>
      <c r="Z1" s="63"/>
      <c r="AA1" s="63"/>
      <c r="AB1" s="63"/>
      <c r="AC1" s="63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3</v>
      </c>
      <c r="I2" s="1">
        <v>0</v>
      </c>
      <c r="J2" s="1">
        <v>134</v>
      </c>
      <c r="K2" s="1">
        <v>139</v>
      </c>
      <c r="L2" s="1">
        <v>1</v>
      </c>
      <c r="M2" s="1">
        <v>140</v>
      </c>
      <c r="N2" s="1">
        <v>162</v>
      </c>
      <c r="O2" s="1">
        <v>3</v>
      </c>
      <c r="P2" s="1">
        <v>165</v>
      </c>
      <c r="Q2" s="1">
        <v>301</v>
      </c>
      <c r="R2" s="1">
        <v>4</v>
      </c>
      <c r="S2" s="1">
        <v>305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4" t="s">
        <v>26</v>
      </c>
      <c r="AC3" s="65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140</v>
      </c>
      <c r="Y4" s="19">
        <f t="shared" ref="Y4:Y21" si="2">VLOOKUP($A2,$A$2:$S$67,16,FALSE)</f>
        <v>165</v>
      </c>
      <c r="Z4" s="19">
        <f t="shared" ref="Z4:Z52" si="3">Y4+X4</f>
        <v>305</v>
      </c>
      <c r="AA4" s="16"/>
      <c r="AB4" s="66" t="s">
        <v>29</v>
      </c>
      <c r="AC4" s="54"/>
      <c r="AD4" s="4" t="s">
        <v>41</v>
      </c>
      <c r="AE4" s="19">
        <f>SUM(K2:K67)</f>
        <v>13417</v>
      </c>
      <c r="AF4" s="19">
        <f>SUM(N2:N67)</f>
        <v>14769</v>
      </c>
      <c r="AG4" s="20">
        <f>AE4+AF4</f>
        <v>28186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6" t="s">
        <v>31</v>
      </c>
      <c r="AC5" s="54"/>
      <c r="AD5" s="4" t="s">
        <v>41</v>
      </c>
      <c r="AE5" s="19">
        <f>SUM(L2:L67)</f>
        <v>97</v>
      </c>
      <c r="AF5" s="19">
        <f>SUM(O2:O67)</f>
        <v>141</v>
      </c>
      <c r="AG5" s="20">
        <f>AE5+AF5</f>
        <v>238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37</v>
      </c>
      <c r="H6" s="1">
        <v>0</v>
      </c>
      <c r="I6" s="1">
        <v>0</v>
      </c>
      <c r="J6" s="1">
        <v>37</v>
      </c>
      <c r="K6" s="1">
        <v>32</v>
      </c>
      <c r="L6" s="1">
        <v>0</v>
      </c>
      <c r="M6" s="1">
        <v>32</v>
      </c>
      <c r="N6" s="1">
        <v>32</v>
      </c>
      <c r="O6" s="1">
        <v>0</v>
      </c>
      <c r="P6" s="1">
        <v>32</v>
      </c>
      <c r="Q6" s="1">
        <v>64</v>
      </c>
      <c r="R6" s="1">
        <v>0</v>
      </c>
      <c r="S6" s="1">
        <v>64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7" t="s">
        <v>33</v>
      </c>
      <c r="AC6" s="68"/>
      <c r="AD6" s="21">
        <f>SUM(J2:J67)</f>
        <v>12469</v>
      </c>
      <c r="AE6" s="21">
        <f>SUM(AE4:AE5)</f>
        <v>13514</v>
      </c>
      <c r="AF6" s="19">
        <f>SUM(AF4:AF5)</f>
        <v>14910</v>
      </c>
      <c r="AG6" s="22">
        <f>SUM(AG4:AG5)</f>
        <v>28424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65</v>
      </c>
      <c r="H7" s="1">
        <v>0</v>
      </c>
      <c r="I7" s="1">
        <v>0</v>
      </c>
      <c r="J7" s="1">
        <v>65</v>
      </c>
      <c r="K7" s="1">
        <v>63</v>
      </c>
      <c r="L7" s="1">
        <v>0</v>
      </c>
      <c r="M7" s="1">
        <v>63</v>
      </c>
      <c r="N7" s="1">
        <v>77</v>
      </c>
      <c r="O7" s="1">
        <v>0</v>
      </c>
      <c r="P7" s="1">
        <v>77</v>
      </c>
      <c r="Q7" s="1">
        <v>140</v>
      </c>
      <c r="R7" s="1">
        <v>0</v>
      </c>
      <c r="S7" s="1">
        <v>140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7" t="s">
        <v>35</v>
      </c>
      <c r="AC7" s="58"/>
      <c r="AD7" s="23">
        <f>AD8-AD10-AD11</f>
        <v>13</v>
      </c>
      <c r="AE7" s="23">
        <f>AE8+AE9-AE10-AE11</f>
        <v>-21</v>
      </c>
      <c r="AF7" s="23">
        <f>AF8+AF9-AF10-AF11</f>
        <v>-20</v>
      </c>
      <c r="AG7" s="23">
        <f>AG8+AG9-AG10-AG11</f>
        <v>-41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37</v>
      </c>
      <c r="X8" s="19">
        <f t="shared" si="1"/>
        <v>32</v>
      </c>
      <c r="Y8" s="19">
        <f t="shared" si="2"/>
        <v>32</v>
      </c>
      <c r="Z8" s="19">
        <f t="shared" si="3"/>
        <v>64</v>
      </c>
      <c r="AA8" s="16"/>
      <c r="AB8" s="59" t="s">
        <v>37</v>
      </c>
      <c r="AC8" s="8" t="s">
        <v>38</v>
      </c>
      <c r="AD8" s="5">
        <v>43</v>
      </c>
      <c r="AE8" s="5">
        <v>29</v>
      </c>
      <c r="AF8" s="5">
        <v>30</v>
      </c>
      <c r="AG8" s="5">
        <f>SUM(AE8:AF8)</f>
        <v>59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65</v>
      </c>
      <c r="X9" s="19">
        <f t="shared" si="1"/>
        <v>63</v>
      </c>
      <c r="Y9" s="19">
        <f t="shared" si="2"/>
        <v>77</v>
      </c>
      <c r="Z9" s="19">
        <f t="shared" si="3"/>
        <v>140</v>
      </c>
      <c r="AA9" s="16"/>
      <c r="AB9" s="60"/>
      <c r="AC9" s="6" t="s">
        <v>40</v>
      </c>
      <c r="AD9" s="6" t="s">
        <v>41</v>
      </c>
      <c r="AE9" s="7">
        <v>2</v>
      </c>
      <c r="AF9" s="7">
        <v>1</v>
      </c>
      <c r="AG9" s="7">
        <f>SUM(AE9:AF9)</f>
        <v>3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125</v>
      </c>
      <c r="L10" s="1">
        <v>0</v>
      </c>
      <c r="M10" s="1">
        <v>125</v>
      </c>
      <c r="N10" s="1">
        <v>128</v>
      </c>
      <c r="O10" s="1">
        <v>1</v>
      </c>
      <c r="P10" s="1">
        <v>129</v>
      </c>
      <c r="Q10" s="1">
        <v>253</v>
      </c>
      <c r="R10" s="1">
        <v>1</v>
      </c>
      <c r="S10" s="1">
        <v>254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0"/>
      <c r="AC10" s="8" t="s">
        <v>43</v>
      </c>
      <c r="AD10" s="5">
        <v>21</v>
      </c>
      <c r="AE10" s="5">
        <v>38</v>
      </c>
      <c r="AF10" s="5">
        <v>40</v>
      </c>
      <c r="AG10" s="5">
        <f>SUM(AE10:AF10)</f>
        <v>78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1"/>
      <c r="AC11" s="9" t="s">
        <v>45</v>
      </c>
      <c r="AD11" s="3">
        <v>9</v>
      </c>
      <c r="AE11" s="3">
        <v>14</v>
      </c>
      <c r="AF11" s="3">
        <v>11</v>
      </c>
      <c r="AG11" s="5">
        <f>SUM(AE11:AF11)</f>
        <v>25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117</v>
      </c>
      <c r="X12" s="19">
        <f t="shared" si="1"/>
        <v>125</v>
      </c>
      <c r="Y12" s="19">
        <f t="shared" si="2"/>
        <v>129</v>
      </c>
      <c r="Z12" s="19">
        <f t="shared" si="3"/>
        <v>254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102</v>
      </c>
      <c r="H13" s="1">
        <v>1</v>
      </c>
      <c r="I13" s="1">
        <v>1</v>
      </c>
      <c r="J13" s="1">
        <v>104</v>
      </c>
      <c r="K13" s="1">
        <v>108</v>
      </c>
      <c r="L13" s="1">
        <v>2</v>
      </c>
      <c r="M13" s="1">
        <v>110</v>
      </c>
      <c r="N13" s="1">
        <v>111</v>
      </c>
      <c r="O13" s="1">
        <v>2</v>
      </c>
      <c r="P13" s="1">
        <v>113</v>
      </c>
      <c r="Q13" s="1">
        <v>219</v>
      </c>
      <c r="R13" s="1">
        <v>4</v>
      </c>
      <c r="S13" s="1">
        <v>223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51" t="s">
        <v>125</v>
      </c>
      <c r="AC13" s="54"/>
      <c r="AD13" s="51"/>
      <c r="AE13" s="53"/>
      <c r="AF13" s="53"/>
      <c r="AG13" s="5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104</v>
      </c>
      <c r="X15" s="19">
        <f t="shared" si="1"/>
        <v>110</v>
      </c>
      <c r="Y15" s="19">
        <f t="shared" si="2"/>
        <v>113</v>
      </c>
      <c r="Z15" s="19">
        <f t="shared" si="3"/>
        <v>223</v>
      </c>
      <c r="AA15" s="28"/>
      <c r="AB15" s="55" t="s">
        <v>60</v>
      </c>
      <c r="AC15" s="56"/>
      <c r="AD15" s="31">
        <f>VLOOKUP($A22,$A$2:$S$67,10,FALSE)+AD16</f>
        <v>816</v>
      </c>
      <c r="AE15" s="31">
        <f>VLOOKUP($A22,$A$2:$S$67,13,FALSE)+AE16</f>
        <v>819</v>
      </c>
      <c r="AF15" s="31">
        <f>VLOOKUP($A22,$A$2:$S$67,16,FALSE)+AF16</f>
        <v>923</v>
      </c>
      <c r="AG15" s="31">
        <f t="shared" ref="AG15:AG23" si="4">AE15+AF15</f>
        <v>1742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665</v>
      </c>
      <c r="AE16" s="34">
        <f>VLOOKUP($A36,$A$2:$S$67,13,FALSE)</f>
        <v>671</v>
      </c>
      <c r="AF16" s="35">
        <f>VLOOKUP($A36,$A$2:$S$67,16,FALSE)</f>
        <v>770</v>
      </c>
      <c r="AG16" s="36">
        <f t="shared" si="4"/>
        <v>1441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51" t="s">
        <v>63</v>
      </c>
      <c r="AC17" s="54"/>
      <c r="AD17" s="24">
        <f t="shared" ref="AD17:AD23" si="5">VLOOKUP($A23,$A$2:$S$67,10,FALSE)</f>
        <v>228</v>
      </c>
      <c r="AE17" s="24">
        <f t="shared" ref="AE17:AE23" si="6">VLOOKUP($A23,$A$2:$S$67,13,FALSE)</f>
        <v>182</v>
      </c>
      <c r="AF17" s="24">
        <f t="shared" ref="AF17:AF23" si="7">VLOOKUP($A23,$A$2:$S$67,16,FALSE)</f>
        <v>262</v>
      </c>
      <c r="AG17" s="19">
        <f t="shared" si="4"/>
        <v>444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282</v>
      </c>
      <c r="H18" s="1">
        <v>2</v>
      </c>
      <c r="I18" s="1">
        <v>1</v>
      </c>
      <c r="J18" s="1">
        <v>285</v>
      </c>
      <c r="K18" s="1">
        <v>267</v>
      </c>
      <c r="L18" s="1">
        <v>4</v>
      </c>
      <c r="M18" s="1">
        <v>271</v>
      </c>
      <c r="N18" s="1">
        <v>291</v>
      </c>
      <c r="O18" s="1">
        <v>1</v>
      </c>
      <c r="P18" s="1">
        <v>292</v>
      </c>
      <c r="Q18" s="1">
        <v>558</v>
      </c>
      <c r="R18" s="1">
        <v>5</v>
      </c>
      <c r="S18" s="1">
        <v>563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1" t="s">
        <v>53</v>
      </c>
      <c r="AC18" s="54"/>
      <c r="AD18" s="24">
        <f t="shared" si="5"/>
        <v>449</v>
      </c>
      <c r="AE18" s="24">
        <f t="shared" si="6"/>
        <v>429</v>
      </c>
      <c r="AF18" s="24">
        <f t="shared" si="7"/>
        <v>502</v>
      </c>
      <c r="AG18" s="19">
        <f t="shared" si="4"/>
        <v>931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154</v>
      </c>
      <c r="L19" s="1">
        <v>0</v>
      </c>
      <c r="M19" s="1">
        <v>154</v>
      </c>
      <c r="N19" s="1">
        <v>185</v>
      </c>
      <c r="O19" s="1">
        <v>0</v>
      </c>
      <c r="P19" s="1">
        <v>185</v>
      </c>
      <c r="Q19" s="1">
        <v>339</v>
      </c>
      <c r="R19" s="1">
        <v>0</v>
      </c>
      <c r="S19" s="1">
        <v>339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51" t="s">
        <v>68</v>
      </c>
      <c r="AC19" s="54"/>
      <c r="AD19" s="24">
        <f t="shared" si="5"/>
        <v>260</v>
      </c>
      <c r="AE19" s="24">
        <f t="shared" si="6"/>
        <v>127</v>
      </c>
      <c r="AF19" s="24">
        <f t="shared" si="7"/>
        <v>246</v>
      </c>
      <c r="AG19" s="19">
        <f t="shared" si="4"/>
        <v>373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285</v>
      </c>
      <c r="X20" s="19">
        <f t="shared" si="1"/>
        <v>271</v>
      </c>
      <c r="Y20" s="19">
        <f t="shared" si="2"/>
        <v>292</v>
      </c>
      <c r="Z20" s="19">
        <f t="shared" si="3"/>
        <v>563</v>
      </c>
      <c r="AA20" s="28"/>
      <c r="AB20" s="51" t="s">
        <v>57</v>
      </c>
      <c r="AC20" s="54"/>
      <c r="AD20" s="24">
        <f t="shared" si="5"/>
        <v>493</v>
      </c>
      <c r="AE20" s="24">
        <f t="shared" si="6"/>
        <v>464</v>
      </c>
      <c r="AF20" s="24">
        <f t="shared" si="7"/>
        <v>539</v>
      </c>
      <c r="AG20" s="19">
        <f t="shared" si="4"/>
        <v>1003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154</v>
      </c>
      <c r="Y21" s="19">
        <f t="shared" si="2"/>
        <v>185</v>
      </c>
      <c r="Z21" s="19">
        <f t="shared" si="3"/>
        <v>339</v>
      </c>
      <c r="AA21" s="28"/>
      <c r="AB21" s="51" t="s">
        <v>59</v>
      </c>
      <c r="AC21" s="54"/>
      <c r="AD21" s="24">
        <f t="shared" si="5"/>
        <v>298</v>
      </c>
      <c r="AE21" s="24">
        <f t="shared" si="6"/>
        <v>258</v>
      </c>
      <c r="AF21" s="24">
        <f t="shared" si="7"/>
        <v>332</v>
      </c>
      <c r="AG21" s="19">
        <f t="shared" si="4"/>
        <v>590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139</v>
      </c>
      <c r="H22" s="1">
        <v>9</v>
      </c>
      <c r="I22" s="1">
        <v>3</v>
      </c>
      <c r="J22" s="1">
        <v>151</v>
      </c>
      <c r="K22" s="1">
        <v>141</v>
      </c>
      <c r="L22" s="1">
        <v>7</v>
      </c>
      <c r="M22" s="1">
        <v>148</v>
      </c>
      <c r="N22" s="1">
        <v>146</v>
      </c>
      <c r="O22" s="1">
        <v>7</v>
      </c>
      <c r="P22" s="1">
        <v>153</v>
      </c>
      <c r="Q22" s="1">
        <v>287</v>
      </c>
      <c r="R22" s="1">
        <v>14</v>
      </c>
      <c r="S22" s="1">
        <v>301</v>
      </c>
      <c r="V22" s="44" t="s">
        <v>61</v>
      </c>
      <c r="W22" s="19">
        <f>AD15+AD17+AD18</f>
        <v>1493</v>
      </c>
      <c r="X22" s="19">
        <f>AE15+AE17+AE18</f>
        <v>1430</v>
      </c>
      <c r="Y22" s="19">
        <f>AF15+AF17+AF18</f>
        <v>1687</v>
      </c>
      <c r="Z22" s="19">
        <f t="shared" si="3"/>
        <v>3117</v>
      </c>
      <c r="AA22" s="28"/>
      <c r="AB22" s="51" t="s">
        <v>62</v>
      </c>
      <c r="AC22" s="54"/>
      <c r="AD22" s="24">
        <f t="shared" si="5"/>
        <v>301</v>
      </c>
      <c r="AE22" s="24">
        <f t="shared" si="6"/>
        <v>285</v>
      </c>
      <c r="AF22" s="24">
        <f t="shared" si="7"/>
        <v>336</v>
      </c>
      <c r="AG22" s="19">
        <f t="shared" si="4"/>
        <v>621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182</v>
      </c>
      <c r="L23" s="1">
        <v>0</v>
      </c>
      <c r="M23" s="1">
        <v>182</v>
      </c>
      <c r="N23" s="1">
        <v>262</v>
      </c>
      <c r="O23" s="1">
        <v>0</v>
      </c>
      <c r="P23" s="1">
        <v>262</v>
      </c>
      <c r="Q23" s="1">
        <v>444</v>
      </c>
      <c r="R23" s="1">
        <v>0</v>
      </c>
      <c r="S23" s="1">
        <v>444</v>
      </c>
      <c r="V23" s="44" t="s">
        <v>64</v>
      </c>
      <c r="W23" s="19">
        <f>AD19+AD20+AD21+AD22+AD23</f>
        <v>1805</v>
      </c>
      <c r="X23" s="19">
        <f>AE19+AE20+AE21+AE22+AE23</f>
        <v>1560</v>
      </c>
      <c r="Y23" s="19">
        <f>AF19+AF20+AF21+AF22+AF23</f>
        <v>1948</v>
      </c>
      <c r="Z23" s="19">
        <f t="shared" si="3"/>
        <v>3508</v>
      </c>
      <c r="AA23" s="28"/>
      <c r="AB23" s="51" t="s">
        <v>65</v>
      </c>
      <c r="AC23" s="54"/>
      <c r="AD23" s="24">
        <f t="shared" si="5"/>
        <v>453</v>
      </c>
      <c r="AE23" s="24">
        <f t="shared" si="6"/>
        <v>426</v>
      </c>
      <c r="AF23" s="24">
        <f t="shared" si="7"/>
        <v>495</v>
      </c>
      <c r="AG23" s="19">
        <f t="shared" si="4"/>
        <v>921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4</v>
      </c>
      <c r="I24" s="1">
        <v>1</v>
      </c>
      <c r="J24" s="1">
        <v>449</v>
      </c>
      <c r="K24" s="1">
        <v>425</v>
      </c>
      <c r="L24" s="1">
        <v>4</v>
      </c>
      <c r="M24" s="1">
        <v>429</v>
      </c>
      <c r="N24" s="1">
        <v>501</v>
      </c>
      <c r="O24" s="1">
        <v>1</v>
      </c>
      <c r="P24" s="1">
        <v>502</v>
      </c>
      <c r="Q24" s="1">
        <v>926</v>
      </c>
      <c r="R24" s="1">
        <v>5</v>
      </c>
      <c r="S24" s="1">
        <v>931</v>
      </c>
      <c r="V24" s="44" t="s">
        <v>66</v>
      </c>
      <c r="W24" s="19">
        <f>AD31+AD32</f>
        <v>1383</v>
      </c>
      <c r="X24" s="19">
        <f>AE31+AE32</f>
        <v>1607</v>
      </c>
      <c r="Y24" s="19">
        <f>AF31+AF32</f>
        <v>1741</v>
      </c>
      <c r="Z24" s="19">
        <f t="shared" si="3"/>
        <v>3348</v>
      </c>
      <c r="AA24" s="16"/>
      <c r="AB24" s="51" t="s">
        <v>128</v>
      </c>
      <c r="AC24" s="54"/>
      <c r="AD24" s="19">
        <f>AD15+SUM(AD17:AD23)</f>
        <v>3298</v>
      </c>
      <c r="AE24" s="19">
        <f>AE15+SUM(AE17:AE23)</f>
        <v>2990</v>
      </c>
      <c r="AF24" s="19">
        <f>AF15+SUM(AF17:AF23)</f>
        <v>3635</v>
      </c>
      <c r="AG24" s="19">
        <f>AG15+SUM(AG17:AG23)</f>
        <v>6625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257</v>
      </c>
      <c r="H25" s="1">
        <v>3</v>
      </c>
      <c r="I25" s="1">
        <v>0</v>
      </c>
      <c r="J25" s="1">
        <v>260</v>
      </c>
      <c r="K25" s="1">
        <v>125</v>
      </c>
      <c r="L25" s="1">
        <v>2</v>
      </c>
      <c r="M25" s="1">
        <v>127</v>
      </c>
      <c r="N25" s="1">
        <v>245</v>
      </c>
      <c r="O25" s="1">
        <v>1</v>
      </c>
      <c r="P25" s="1">
        <v>246</v>
      </c>
      <c r="Q25" s="1">
        <v>370</v>
      </c>
      <c r="R25" s="1">
        <v>3</v>
      </c>
      <c r="S25" s="1">
        <v>373</v>
      </c>
      <c r="V25" s="44" t="s">
        <v>69</v>
      </c>
      <c r="W25" s="19">
        <f>AD33+AD34</f>
        <v>512</v>
      </c>
      <c r="X25" s="19">
        <f>AE33+AE34</f>
        <v>475</v>
      </c>
      <c r="Y25" s="19">
        <f>AF33+AF34</f>
        <v>561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490</v>
      </c>
      <c r="H26" s="1">
        <v>1</v>
      </c>
      <c r="I26" s="1">
        <v>2</v>
      </c>
      <c r="J26" s="1">
        <v>493</v>
      </c>
      <c r="K26" s="1">
        <v>462</v>
      </c>
      <c r="L26" s="1">
        <v>2</v>
      </c>
      <c r="M26" s="1">
        <v>464</v>
      </c>
      <c r="N26" s="1">
        <v>538</v>
      </c>
      <c r="O26" s="1">
        <v>1</v>
      </c>
      <c r="P26" s="1">
        <v>539</v>
      </c>
      <c r="Q26" s="1">
        <v>1000</v>
      </c>
      <c r="R26" s="1">
        <v>3</v>
      </c>
      <c r="S26" s="1">
        <v>1003</v>
      </c>
      <c r="V26" s="44" t="s">
        <v>71</v>
      </c>
      <c r="W26" s="19">
        <f>AD35+AD36+AD37</f>
        <v>2251</v>
      </c>
      <c r="X26" s="19">
        <f>AE35+AE36+AE37</f>
        <v>2924</v>
      </c>
      <c r="Y26" s="19">
        <f>AF35+AF36+AF37</f>
        <v>3070</v>
      </c>
      <c r="Z26" s="19">
        <f t="shared" si="3"/>
        <v>5994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257</v>
      </c>
      <c r="L27" s="1">
        <v>1</v>
      </c>
      <c r="M27" s="1">
        <v>258</v>
      </c>
      <c r="N27" s="1">
        <v>331</v>
      </c>
      <c r="O27" s="1">
        <v>1</v>
      </c>
      <c r="P27" s="1">
        <v>332</v>
      </c>
      <c r="Q27" s="1">
        <v>588</v>
      </c>
      <c r="R27" s="1">
        <v>2</v>
      </c>
      <c r="S27" s="1">
        <v>590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284</v>
      </c>
      <c r="L28" s="1">
        <v>1</v>
      </c>
      <c r="M28" s="1">
        <v>285</v>
      </c>
      <c r="N28" s="1">
        <v>334</v>
      </c>
      <c r="O28" s="1">
        <v>2</v>
      </c>
      <c r="P28" s="1">
        <v>336</v>
      </c>
      <c r="Q28" s="1">
        <v>618</v>
      </c>
      <c r="R28" s="1">
        <v>3</v>
      </c>
      <c r="S28" s="1">
        <v>621</v>
      </c>
      <c r="V28" s="44" t="s">
        <v>73</v>
      </c>
      <c r="W28" s="19">
        <f>AD50</f>
        <v>1769</v>
      </c>
      <c r="X28" s="19">
        <f>AE50</f>
        <v>2469</v>
      </c>
      <c r="Y28" s="19">
        <f>AF50</f>
        <v>2591</v>
      </c>
      <c r="Z28" s="19">
        <f t="shared" si="3"/>
        <v>5060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450</v>
      </c>
      <c r="H29" s="1">
        <v>1</v>
      </c>
      <c r="I29" s="1">
        <v>2</v>
      </c>
      <c r="J29" s="1">
        <v>453</v>
      </c>
      <c r="K29" s="1">
        <v>424</v>
      </c>
      <c r="L29" s="1">
        <v>2</v>
      </c>
      <c r="M29" s="1">
        <v>426</v>
      </c>
      <c r="N29" s="1">
        <v>494</v>
      </c>
      <c r="O29" s="1">
        <v>1</v>
      </c>
      <c r="P29" s="1">
        <v>495</v>
      </c>
      <c r="Q29" s="1">
        <v>918</v>
      </c>
      <c r="R29" s="1">
        <v>3</v>
      </c>
      <c r="S29" s="1">
        <v>921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1" t="s">
        <v>75</v>
      </c>
      <c r="AC29" s="52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4</v>
      </c>
      <c r="J30" s="1">
        <v>705</v>
      </c>
      <c r="K30" s="1">
        <v>817</v>
      </c>
      <c r="L30" s="1">
        <v>2</v>
      </c>
      <c r="M30" s="1">
        <v>819</v>
      </c>
      <c r="N30" s="1">
        <v>888</v>
      </c>
      <c r="O30" s="1">
        <v>3</v>
      </c>
      <c r="P30" s="1">
        <v>891</v>
      </c>
      <c r="Q30" s="1">
        <v>1705</v>
      </c>
      <c r="R30" s="1">
        <v>5</v>
      </c>
      <c r="S30" s="1">
        <v>1710</v>
      </c>
      <c r="V30" s="44" t="s">
        <v>77</v>
      </c>
      <c r="W30" s="19">
        <f t="shared" si="8"/>
        <v>80</v>
      </c>
      <c r="X30" s="19">
        <f t="shared" si="9"/>
        <v>86</v>
      </c>
      <c r="Y30" s="19">
        <f t="shared" si="10"/>
        <v>82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780</v>
      </c>
      <c r="L31" s="1">
        <v>8</v>
      </c>
      <c r="M31" s="1">
        <v>788</v>
      </c>
      <c r="N31" s="1">
        <v>843</v>
      </c>
      <c r="O31" s="1">
        <v>7</v>
      </c>
      <c r="P31" s="1">
        <v>850</v>
      </c>
      <c r="Q31" s="1">
        <v>1623</v>
      </c>
      <c r="R31" s="1">
        <v>15</v>
      </c>
      <c r="S31" s="1">
        <v>1638</v>
      </c>
      <c r="V31" s="44" t="s">
        <v>79</v>
      </c>
      <c r="W31" s="19">
        <f t="shared" si="8"/>
        <v>66</v>
      </c>
      <c r="X31" s="19">
        <f t="shared" si="9"/>
        <v>62</v>
      </c>
      <c r="Y31" s="19">
        <f t="shared" si="10"/>
        <v>65</v>
      </c>
      <c r="Z31" s="19">
        <f t="shared" si="3"/>
        <v>127</v>
      </c>
      <c r="AA31" s="28"/>
      <c r="AB31" s="51" t="s">
        <v>80</v>
      </c>
      <c r="AC31" s="52"/>
      <c r="AD31" s="24">
        <f>VLOOKUP($A30,$A$2:$S$67,10,FALSE)</f>
        <v>705</v>
      </c>
      <c r="AE31" s="24">
        <f>VLOOKUP($A30,$A$2:$S$67,13,FALSE)</f>
        <v>819</v>
      </c>
      <c r="AF31" s="24">
        <f>VLOOKUP($A30,$A$2:$S$67,16,FALSE)</f>
        <v>891</v>
      </c>
      <c r="AG31" s="19">
        <f t="shared" ref="AG31:AG37" si="11">AE31+AF31</f>
        <v>1710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688</v>
      </c>
      <c r="H32" s="1">
        <v>5</v>
      </c>
      <c r="I32" s="1">
        <v>3</v>
      </c>
      <c r="J32" s="1">
        <v>696</v>
      </c>
      <c r="K32" s="1">
        <v>840</v>
      </c>
      <c r="L32" s="1">
        <v>4</v>
      </c>
      <c r="M32" s="1">
        <v>844</v>
      </c>
      <c r="N32" s="1">
        <v>924</v>
      </c>
      <c r="O32" s="1">
        <v>7</v>
      </c>
      <c r="P32" s="1">
        <v>931</v>
      </c>
      <c r="Q32" s="1">
        <v>1764</v>
      </c>
      <c r="R32" s="1">
        <v>11</v>
      </c>
      <c r="S32" s="1">
        <v>1775</v>
      </c>
      <c r="V32" s="44" t="s">
        <v>82</v>
      </c>
      <c r="W32" s="19">
        <f t="shared" si="8"/>
        <v>44</v>
      </c>
      <c r="X32" s="19">
        <f t="shared" si="9"/>
        <v>44</v>
      </c>
      <c r="Y32" s="19">
        <f t="shared" si="10"/>
        <v>41</v>
      </c>
      <c r="Z32" s="19">
        <f t="shared" si="3"/>
        <v>85</v>
      </c>
      <c r="AA32" s="28"/>
      <c r="AB32" s="51" t="s">
        <v>83</v>
      </c>
      <c r="AC32" s="52"/>
      <c r="AD32" s="24">
        <f>VLOOKUP($A31,$A$2:$S$67,10,FALSE)</f>
        <v>678</v>
      </c>
      <c r="AE32" s="24">
        <f>VLOOKUP($A31,$A$2:$S$67,13,FALSE)</f>
        <v>788</v>
      </c>
      <c r="AF32" s="24">
        <f>VLOOKUP($A31,$A$2:$S$67,16,FALSE)</f>
        <v>850</v>
      </c>
      <c r="AG32" s="19">
        <f t="shared" si="11"/>
        <v>1638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964</v>
      </c>
      <c r="H33" s="1">
        <v>1</v>
      </c>
      <c r="I33" s="1">
        <v>6</v>
      </c>
      <c r="J33" s="1">
        <v>971</v>
      </c>
      <c r="K33" s="1">
        <v>1372</v>
      </c>
      <c r="L33" s="1">
        <v>4</v>
      </c>
      <c r="M33" s="1">
        <v>1376</v>
      </c>
      <c r="N33" s="1">
        <v>1415</v>
      </c>
      <c r="O33" s="1">
        <v>4</v>
      </c>
      <c r="P33" s="1">
        <v>1419</v>
      </c>
      <c r="Q33" s="1">
        <v>2787</v>
      </c>
      <c r="R33" s="1">
        <v>8</v>
      </c>
      <c r="S33" s="1">
        <v>2795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1" t="s">
        <v>86</v>
      </c>
      <c r="AC33" s="52"/>
      <c r="AD33" s="24">
        <f>VLOOKUP($A42,$A$2:$S$67,10,FALSE)</f>
        <v>263</v>
      </c>
      <c r="AE33" s="24">
        <f>VLOOKUP($A42,$A$2:$S$67,13,FALSE)</f>
        <v>228</v>
      </c>
      <c r="AF33" s="24">
        <f>VLOOKUP($A42,$A$2:$S$67,16,FALSE)</f>
        <v>292</v>
      </c>
      <c r="AG33" s="19">
        <f t="shared" si="11"/>
        <v>520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701</v>
      </c>
      <c r="L34" s="1">
        <v>3</v>
      </c>
      <c r="M34" s="1">
        <v>704</v>
      </c>
      <c r="N34" s="1">
        <v>717</v>
      </c>
      <c r="O34" s="1">
        <v>3</v>
      </c>
      <c r="P34" s="1">
        <v>720</v>
      </c>
      <c r="Q34" s="1">
        <v>1418</v>
      </c>
      <c r="R34" s="1">
        <v>6</v>
      </c>
      <c r="S34" s="1">
        <v>1424</v>
      </c>
      <c r="V34" s="44" t="s">
        <v>88</v>
      </c>
      <c r="W34" s="19">
        <f t="shared" si="8"/>
        <v>38</v>
      </c>
      <c r="X34" s="19">
        <f t="shared" si="9"/>
        <v>42</v>
      </c>
      <c r="Y34" s="19">
        <f t="shared" si="10"/>
        <v>43</v>
      </c>
      <c r="Z34" s="19">
        <f t="shared" si="3"/>
        <v>85</v>
      </c>
      <c r="AA34" s="28"/>
      <c r="AB34" s="51" t="s">
        <v>89</v>
      </c>
      <c r="AC34" s="52"/>
      <c r="AD34" s="24">
        <f>VLOOKUP($A43,$A$2:$S$67,10,FALSE)</f>
        <v>249</v>
      </c>
      <c r="AE34" s="24">
        <f>VLOOKUP($A43,$A$2:$S$67,13,FALSE)</f>
        <v>247</v>
      </c>
      <c r="AF34" s="24">
        <f>VLOOKUP($A43,$A$2:$S$67,16,FALSE)</f>
        <v>269</v>
      </c>
      <c r="AG34" s="19">
        <f t="shared" si="11"/>
        <v>516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20</v>
      </c>
      <c r="Y35" s="19">
        <f t="shared" si="10"/>
        <v>14</v>
      </c>
      <c r="Z35" s="19">
        <f t="shared" si="3"/>
        <v>34</v>
      </c>
      <c r="AA35" s="28"/>
      <c r="AB35" s="51" t="s">
        <v>92</v>
      </c>
      <c r="AC35" s="52"/>
      <c r="AD35" s="24">
        <f>VLOOKUP($A32,$A$2:$S$67,10,FALSE)</f>
        <v>696</v>
      </c>
      <c r="AE35" s="24">
        <f>VLOOKUP($A32,$A$2:$S$67,13,FALSE)</f>
        <v>844</v>
      </c>
      <c r="AF35" s="24">
        <f>VLOOKUP($A32,$A$2:$S$67,16,FALSE)</f>
        <v>931</v>
      </c>
      <c r="AG35" s="19">
        <f t="shared" si="11"/>
        <v>1775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659</v>
      </c>
      <c r="H36" s="1">
        <v>3</v>
      </c>
      <c r="I36" s="1">
        <v>3</v>
      </c>
      <c r="J36" s="1">
        <v>665</v>
      </c>
      <c r="K36" s="1">
        <v>667</v>
      </c>
      <c r="L36" s="1">
        <v>4</v>
      </c>
      <c r="M36" s="1">
        <v>671</v>
      </c>
      <c r="N36" s="1">
        <v>767</v>
      </c>
      <c r="O36" s="1">
        <v>3</v>
      </c>
      <c r="P36" s="1">
        <v>770</v>
      </c>
      <c r="Q36" s="1">
        <v>1434</v>
      </c>
      <c r="R36" s="1">
        <v>7</v>
      </c>
      <c r="S36" s="1">
        <v>1441</v>
      </c>
      <c r="V36" s="44" t="s">
        <v>94</v>
      </c>
      <c r="W36" s="19">
        <f t="shared" si="8"/>
        <v>118</v>
      </c>
      <c r="X36" s="19">
        <f t="shared" si="9"/>
        <v>107</v>
      </c>
      <c r="Y36" s="19">
        <f t="shared" si="10"/>
        <v>123</v>
      </c>
      <c r="Z36" s="19">
        <f t="shared" si="3"/>
        <v>230</v>
      </c>
      <c r="AA36" s="28"/>
      <c r="AB36" s="51" t="s">
        <v>84</v>
      </c>
      <c r="AC36" s="52"/>
      <c r="AD36" s="24">
        <f>VLOOKUP($A33,$A$2:$S$67,10,FALSE)</f>
        <v>971</v>
      </c>
      <c r="AE36" s="24">
        <f>VLOOKUP($A33,$A$2:$S$67,13,FALSE)</f>
        <v>1376</v>
      </c>
      <c r="AF36" s="24">
        <f>VLOOKUP($A33,$A$2:$S$67,16,FALSE)</f>
        <v>1419</v>
      </c>
      <c r="AG36" s="19">
        <f t="shared" si="11"/>
        <v>2795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452</v>
      </c>
      <c r="H37" s="1">
        <v>1</v>
      </c>
      <c r="I37" s="1">
        <v>2</v>
      </c>
      <c r="J37" s="1">
        <v>455</v>
      </c>
      <c r="K37" s="1">
        <v>501</v>
      </c>
      <c r="L37" s="1">
        <v>5</v>
      </c>
      <c r="M37" s="1">
        <v>506</v>
      </c>
      <c r="N37" s="1">
        <v>559</v>
      </c>
      <c r="O37" s="1">
        <v>4</v>
      </c>
      <c r="P37" s="1">
        <v>563</v>
      </c>
      <c r="Q37" s="1">
        <v>1060</v>
      </c>
      <c r="R37" s="1">
        <v>9</v>
      </c>
      <c r="S37" s="1">
        <v>1069</v>
      </c>
      <c r="V37" s="44" t="s">
        <v>96</v>
      </c>
      <c r="W37" s="19">
        <f t="shared" si="8"/>
        <v>163</v>
      </c>
      <c r="X37" s="19">
        <f t="shared" si="9"/>
        <v>133</v>
      </c>
      <c r="Y37" s="19">
        <f t="shared" si="10"/>
        <v>160</v>
      </c>
      <c r="Z37" s="19">
        <f t="shared" si="3"/>
        <v>293</v>
      </c>
      <c r="AA37" s="28"/>
      <c r="AB37" s="51" t="s">
        <v>87</v>
      </c>
      <c r="AC37" s="52"/>
      <c r="AD37" s="24">
        <f>VLOOKUP($A34,$A$2:$S$67,10,FALSE)</f>
        <v>584</v>
      </c>
      <c r="AE37" s="24">
        <f>VLOOKUP($A34,$A$2:$S$67,13,FALSE)</f>
        <v>704</v>
      </c>
      <c r="AF37" s="24">
        <f>VLOOKUP($A34,$A$2:$S$67,16,FALSE)</f>
        <v>720</v>
      </c>
      <c r="AG37" s="19">
        <f t="shared" si="11"/>
        <v>1424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416</v>
      </c>
      <c r="H38" s="1">
        <v>3</v>
      </c>
      <c r="I38" s="1">
        <v>3</v>
      </c>
      <c r="J38" s="1">
        <v>422</v>
      </c>
      <c r="K38" s="1">
        <v>560</v>
      </c>
      <c r="L38" s="1">
        <v>3</v>
      </c>
      <c r="M38" s="1">
        <v>563</v>
      </c>
      <c r="N38" s="1">
        <v>593</v>
      </c>
      <c r="O38" s="1">
        <v>5</v>
      </c>
      <c r="P38" s="1">
        <v>598</v>
      </c>
      <c r="Q38" s="1">
        <v>1153</v>
      </c>
      <c r="R38" s="1">
        <v>8</v>
      </c>
      <c r="S38" s="1">
        <v>1161</v>
      </c>
      <c r="V38" s="44" t="s">
        <v>98</v>
      </c>
      <c r="W38" s="19">
        <f t="shared" si="8"/>
        <v>35</v>
      </c>
      <c r="X38" s="19">
        <f t="shared" si="9"/>
        <v>34</v>
      </c>
      <c r="Y38" s="19">
        <f t="shared" si="10"/>
        <v>33</v>
      </c>
      <c r="Z38" s="19">
        <f t="shared" si="3"/>
        <v>67</v>
      </c>
      <c r="AA38" s="16"/>
      <c r="AB38" s="51" t="s">
        <v>67</v>
      </c>
      <c r="AC38" s="52"/>
      <c r="AD38" s="19">
        <f>SUM(AD31:AD37)</f>
        <v>4146</v>
      </c>
      <c r="AE38" s="19">
        <f>SUM(AE31:AE37)</f>
        <v>5006</v>
      </c>
      <c r="AF38" s="19">
        <f>SUM(AF31:AF37)</f>
        <v>5372</v>
      </c>
      <c r="AG38" s="19">
        <f>SUM(AG31:AG37)</f>
        <v>10378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188</v>
      </c>
      <c r="H39" s="1">
        <v>1</v>
      </c>
      <c r="I39" s="1">
        <v>6</v>
      </c>
      <c r="J39" s="1">
        <v>195</v>
      </c>
      <c r="K39" s="1">
        <v>315</v>
      </c>
      <c r="L39" s="1">
        <v>2</v>
      </c>
      <c r="M39" s="1">
        <v>317</v>
      </c>
      <c r="N39" s="1">
        <v>305</v>
      </c>
      <c r="O39" s="1">
        <v>6</v>
      </c>
      <c r="P39" s="1">
        <v>311</v>
      </c>
      <c r="Q39" s="1">
        <v>620</v>
      </c>
      <c r="R39" s="1">
        <v>8</v>
      </c>
      <c r="S39" s="1">
        <v>628</v>
      </c>
      <c r="V39" s="44" t="s">
        <v>100</v>
      </c>
      <c r="W39" s="19">
        <f t="shared" si="8"/>
        <v>37</v>
      </c>
      <c r="X39" s="19">
        <f t="shared" si="9"/>
        <v>30</v>
      </c>
      <c r="Y39" s="19">
        <f t="shared" si="10"/>
        <v>36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365</v>
      </c>
      <c r="H40" s="1">
        <v>3</v>
      </c>
      <c r="I40" s="1">
        <v>4</v>
      </c>
      <c r="J40" s="1">
        <v>372</v>
      </c>
      <c r="K40" s="1">
        <v>578</v>
      </c>
      <c r="L40" s="1">
        <v>3</v>
      </c>
      <c r="M40" s="1">
        <v>581</v>
      </c>
      <c r="N40" s="1">
        <v>592</v>
      </c>
      <c r="O40" s="1">
        <v>5</v>
      </c>
      <c r="P40" s="1">
        <v>597</v>
      </c>
      <c r="Q40" s="1">
        <v>1170</v>
      </c>
      <c r="R40" s="1">
        <v>8</v>
      </c>
      <c r="S40" s="1">
        <v>1178</v>
      </c>
      <c r="V40" s="44" t="s">
        <v>102</v>
      </c>
      <c r="W40" s="19">
        <f t="shared" si="8"/>
        <v>120</v>
      </c>
      <c r="X40" s="19">
        <f t="shared" si="9"/>
        <v>101</v>
      </c>
      <c r="Y40" s="19">
        <f t="shared" si="10"/>
        <v>120</v>
      </c>
      <c r="Z40" s="19">
        <f t="shared" si="3"/>
        <v>221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318</v>
      </c>
      <c r="H41" s="1">
        <v>1</v>
      </c>
      <c r="I41" s="1">
        <v>6</v>
      </c>
      <c r="J41" s="1">
        <v>325</v>
      </c>
      <c r="K41" s="1">
        <v>499</v>
      </c>
      <c r="L41" s="1">
        <v>3</v>
      </c>
      <c r="M41" s="1">
        <v>502</v>
      </c>
      <c r="N41" s="1">
        <v>517</v>
      </c>
      <c r="O41" s="1">
        <v>5</v>
      </c>
      <c r="P41" s="1">
        <v>522</v>
      </c>
      <c r="Q41" s="1">
        <v>1016</v>
      </c>
      <c r="R41" s="1">
        <v>8</v>
      </c>
      <c r="S41" s="1">
        <v>1024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46</v>
      </c>
      <c r="Z41" s="19">
        <f t="shared" si="3"/>
        <v>93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255</v>
      </c>
      <c r="H42" s="1">
        <v>4</v>
      </c>
      <c r="I42" s="1">
        <v>4</v>
      </c>
      <c r="J42" s="1">
        <v>263</v>
      </c>
      <c r="K42" s="1">
        <v>225</v>
      </c>
      <c r="L42" s="1">
        <v>3</v>
      </c>
      <c r="M42" s="1">
        <v>228</v>
      </c>
      <c r="N42" s="1">
        <v>286</v>
      </c>
      <c r="O42" s="1">
        <v>6</v>
      </c>
      <c r="P42" s="1">
        <v>292</v>
      </c>
      <c r="Q42" s="1">
        <v>511</v>
      </c>
      <c r="R42" s="1">
        <v>9</v>
      </c>
      <c r="S42" s="1">
        <v>520</v>
      </c>
      <c r="V42" s="44" t="s">
        <v>106</v>
      </c>
      <c r="W42" s="19">
        <f t="shared" si="8"/>
        <v>156</v>
      </c>
      <c r="X42" s="19">
        <f t="shared" si="9"/>
        <v>121</v>
      </c>
      <c r="Y42" s="19">
        <f t="shared" si="10"/>
        <v>141</v>
      </c>
      <c r="Z42" s="19">
        <f t="shared" si="3"/>
        <v>262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0</v>
      </c>
      <c r="J43" s="1">
        <v>249</v>
      </c>
      <c r="K43" s="1">
        <v>247</v>
      </c>
      <c r="L43" s="1">
        <v>0</v>
      </c>
      <c r="M43" s="1">
        <v>247</v>
      </c>
      <c r="N43" s="1">
        <v>269</v>
      </c>
      <c r="O43" s="1">
        <v>0</v>
      </c>
      <c r="P43" s="1">
        <v>269</v>
      </c>
      <c r="Q43" s="1">
        <v>516</v>
      </c>
      <c r="R43" s="1">
        <v>0</v>
      </c>
      <c r="S43" s="1">
        <v>516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5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86</v>
      </c>
      <c r="L45" s="1">
        <v>0</v>
      </c>
      <c r="M45" s="1">
        <v>86</v>
      </c>
      <c r="N45" s="1">
        <v>82</v>
      </c>
      <c r="O45" s="1">
        <v>0</v>
      </c>
      <c r="P45" s="1">
        <v>82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1" t="s">
        <v>112</v>
      </c>
      <c r="AC45" s="52"/>
      <c r="AD45" s="24">
        <f>VLOOKUP($A37,$A$2:$S$67,10,FALSE)</f>
        <v>455</v>
      </c>
      <c r="AE45" s="24">
        <f>VLOOKUP($A37,$A$2:$S$67,13,FALSE)</f>
        <v>506</v>
      </c>
      <c r="AF45" s="24">
        <f>VLOOKUP($A37,$A$2:$S$67,16,FALSE)</f>
        <v>563</v>
      </c>
      <c r="AG45" s="19">
        <f>AE45+AF45</f>
        <v>1069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66</v>
      </c>
      <c r="H46" s="1">
        <v>0</v>
      </c>
      <c r="I46" s="1">
        <v>0</v>
      </c>
      <c r="J46" s="1">
        <v>66</v>
      </c>
      <c r="K46" s="1">
        <v>62</v>
      </c>
      <c r="L46" s="1">
        <v>0</v>
      </c>
      <c r="M46" s="1">
        <v>62</v>
      </c>
      <c r="N46" s="1">
        <v>65</v>
      </c>
      <c r="O46" s="1">
        <v>0</v>
      </c>
      <c r="P46" s="1">
        <v>65</v>
      </c>
      <c r="Q46" s="1">
        <v>127</v>
      </c>
      <c r="R46" s="1">
        <v>0</v>
      </c>
      <c r="S46" s="1">
        <v>127</v>
      </c>
      <c r="V46" s="44" t="s">
        <v>113</v>
      </c>
      <c r="W46" s="19">
        <f t="shared" si="8"/>
        <v>111</v>
      </c>
      <c r="X46" s="19">
        <f t="shared" si="9"/>
        <v>124</v>
      </c>
      <c r="Y46" s="19">
        <f t="shared" si="10"/>
        <v>139</v>
      </c>
      <c r="Z46" s="19">
        <f t="shared" si="3"/>
        <v>263</v>
      </c>
      <c r="AA46" s="28"/>
      <c r="AB46" s="51" t="s">
        <v>114</v>
      </c>
      <c r="AC46" s="52"/>
      <c r="AD46" s="24">
        <f>VLOOKUP($A38,$A$2:$S$67,10,FALSE)</f>
        <v>422</v>
      </c>
      <c r="AE46" s="24">
        <f>VLOOKUP($A38,$A$2:$S$67,13,FALSE)</f>
        <v>563</v>
      </c>
      <c r="AF46" s="24">
        <f>VLOOKUP($A38,$A$2:$S$67,16,FALSE)</f>
        <v>598</v>
      </c>
      <c r="AG46" s="19">
        <f>AE46+AF46</f>
        <v>1161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44</v>
      </c>
      <c r="L47" s="1">
        <v>0</v>
      </c>
      <c r="M47" s="1">
        <v>44</v>
      </c>
      <c r="N47" s="1">
        <v>41</v>
      </c>
      <c r="O47" s="1">
        <v>0</v>
      </c>
      <c r="P47" s="1">
        <v>41</v>
      </c>
      <c r="Q47" s="1">
        <v>85</v>
      </c>
      <c r="R47" s="1">
        <v>0</v>
      </c>
      <c r="S47" s="1">
        <v>85</v>
      </c>
      <c r="V47" s="44" t="s">
        <v>115</v>
      </c>
      <c r="W47" s="19">
        <f t="shared" si="8"/>
        <v>63</v>
      </c>
      <c r="X47" s="19">
        <f t="shared" si="9"/>
        <v>57</v>
      </c>
      <c r="Y47" s="19">
        <f t="shared" si="10"/>
        <v>67</v>
      </c>
      <c r="Z47" s="19">
        <f t="shared" si="3"/>
        <v>124</v>
      </c>
      <c r="AA47" s="28"/>
      <c r="AB47" s="51" t="s">
        <v>116</v>
      </c>
      <c r="AC47" s="52"/>
      <c r="AD47" s="24">
        <f>VLOOKUP($A39,$A$2:$S$67,10,FALSE)</f>
        <v>195</v>
      </c>
      <c r="AE47" s="24">
        <f>VLOOKUP($A39,$A$2:$S$67,13,FALSE)</f>
        <v>317</v>
      </c>
      <c r="AF47" s="24">
        <f>VLOOKUP($A39,$A$2:$S$67,16,FALSE)</f>
        <v>311</v>
      </c>
      <c r="AG47" s="19">
        <f>AE47+AF47</f>
        <v>628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374</v>
      </c>
      <c r="X48" s="19">
        <f t="shared" si="9"/>
        <v>372</v>
      </c>
      <c r="Y48" s="19">
        <f t="shared" si="10"/>
        <v>360</v>
      </c>
      <c r="Z48" s="19">
        <f t="shared" si="3"/>
        <v>732</v>
      </c>
      <c r="AA48" s="28"/>
      <c r="AB48" s="51" t="s">
        <v>118</v>
      </c>
      <c r="AC48" s="52"/>
      <c r="AD48" s="24">
        <f>VLOOKUP($A40,$A$2:$S$67,10,FALSE)</f>
        <v>372</v>
      </c>
      <c r="AE48" s="24">
        <f>VLOOKUP($A40,$A$2:$S$67,13,FALSE)</f>
        <v>581</v>
      </c>
      <c r="AF48" s="24">
        <f>VLOOKUP($A40,$A$2:$S$67,16,FALSE)</f>
        <v>597</v>
      </c>
      <c r="AG48" s="19">
        <f>AE48+AF48</f>
        <v>1178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42</v>
      </c>
      <c r="L49" s="1">
        <v>0</v>
      </c>
      <c r="M49" s="1">
        <v>42</v>
      </c>
      <c r="N49" s="1">
        <v>43</v>
      </c>
      <c r="O49" s="1">
        <v>0</v>
      </c>
      <c r="P49" s="1">
        <v>43</v>
      </c>
      <c r="Q49" s="1">
        <v>85</v>
      </c>
      <c r="R49" s="1">
        <v>0</v>
      </c>
      <c r="S49" s="1">
        <v>85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1" t="s">
        <v>103</v>
      </c>
      <c r="AC49" s="52"/>
      <c r="AD49" s="24">
        <f>VLOOKUP($A41,$A$2:$S$67,10,FALSE)</f>
        <v>325</v>
      </c>
      <c r="AE49" s="24">
        <f>VLOOKUP($A41,$A$2:$S$67,13,FALSE)</f>
        <v>502</v>
      </c>
      <c r="AF49" s="24">
        <f>VLOOKUP($A41,$A$2:$S$67,16,FALSE)</f>
        <v>522</v>
      </c>
      <c r="AG49" s="19">
        <f>AE49+AF49</f>
        <v>1024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20</v>
      </c>
      <c r="L50" s="1">
        <v>0</v>
      </c>
      <c r="M50" s="1">
        <v>20</v>
      </c>
      <c r="N50" s="1">
        <v>14</v>
      </c>
      <c r="O50" s="1">
        <v>0</v>
      </c>
      <c r="P50" s="1">
        <v>14</v>
      </c>
      <c r="Q50" s="1">
        <v>34</v>
      </c>
      <c r="R50" s="1">
        <v>0</v>
      </c>
      <c r="S50" s="1">
        <v>34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51" t="s">
        <v>67</v>
      </c>
      <c r="AC50" s="52"/>
      <c r="AD50" s="19">
        <f>SUM(AD45:AD49)</f>
        <v>1769</v>
      </c>
      <c r="AE50" s="19">
        <f>SUM(AE45:AE49)</f>
        <v>2469</v>
      </c>
      <c r="AF50" s="19">
        <f>SUM(AF45:AF49)</f>
        <v>2591</v>
      </c>
      <c r="AG50" s="19">
        <f>SUM(AG45:AG49)</f>
        <v>5060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7</v>
      </c>
      <c r="I51" s="1">
        <v>0</v>
      </c>
      <c r="J51" s="1">
        <v>118</v>
      </c>
      <c r="K51" s="1">
        <v>102</v>
      </c>
      <c r="L51" s="1">
        <v>5</v>
      </c>
      <c r="M51" s="1">
        <v>107</v>
      </c>
      <c r="N51" s="1">
        <v>121</v>
      </c>
      <c r="O51" s="1">
        <v>2</v>
      </c>
      <c r="P51" s="1">
        <v>123</v>
      </c>
      <c r="Q51" s="1">
        <v>223</v>
      </c>
      <c r="R51" s="1">
        <v>7</v>
      </c>
      <c r="S51" s="1">
        <v>230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22</v>
      </c>
      <c r="I52" s="1">
        <v>1</v>
      </c>
      <c r="J52" s="1">
        <v>163</v>
      </c>
      <c r="K52" s="1">
        <v>130</v>
      </c>
      <c r="L52" s="1">
        <v>3</v>
      </c>
      <c r="M52" s="1">
        <v>133</v>
      </c>
      <c r="N52" s="1">
        <v>140</v>
      </c>
      <c r="O52" s="1">
        <v>20</v>
      </c>
      <c r="P52" s="1">
        <v>160</v>
      </c>
      <c r="Q52" s="1">
        <v>270</v>
      </c>
      <c r="R52" s="1">
        <v>23</v>
      </c>
      <c r="S52" s="1">
        <v>293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57</v>
      </c>
      <c r="Z52" s="19">
        <f t="shared" si="3"/>
        <v>112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34</v>
      </c>
      <c r="L53" s="1">
        <v>0</v>
      </c>
      <c r="M53" s="1">
        <v>34</v>
      </c>
      <c r="N53" s="1">
        <v>32</v>
      </c>
      <c r="O53" s="1">
        <v>1</v>
      </c>
      <c r="P53" s="1">
        <v>33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4</v>
      </c>
      <c r="I54" s="1">
        <v>0</v>
      </c>
      <c r="J54" s="1">
        <v>37</v>
      </c>
      <c r="K54" s="1">
        <v>26</v>
      </c>
      <c r="L54" s="1">
        <v>4</v>
      </c>
      <c r="M54" s="1">
        <v>30</v>
      </c>
      <c r="N54" s="1">
        <v>36</v>
      </c>
      <c r="O54" s="1">
        <v>0</v>
      </c>
      <c r="P54" s="1">
        <v>36</v>
      </c>
      <c r="Q54" s="1">
        <v>62</v>
      </c>
      <c r="R54" s="1">
        <v>4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18</v>
      </c>
      <c r="I55" s="1">
        <v>0</v>
      </c>
      <c r="J55" s="1">
        <v>120</v>
      </c>
      <c r="K55" s="1">
        <v>97</v>
      </c>
      <c r="L55" s="1">
        <v>4</v>
      </c>
      <c r="M55" s="1">
        <v>101</v>
      </c>
      <c r="N55" s="1">
        <v>106</v>
      </c>
      <c r="O55" s="1">
        <v>14</v>
      </c>
      <c r="P55" s="1">
        <v>120</v>
      </c>
      <c r="Q55" s="1">
        <v>203</v>
      </c>
      <c r="R55" s="1">
        <v>18</v>
      </c>
      <c r="S55" s="1">
        <v>221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46</v>
      </c>
      <c r="O56" s="1">
        <v>0</v>
      </c>
      <c r="P56" s="1">
        <v>46</v>
      </c>
      <c r="Q56" s="1">
        <v>93</v>
      </c>
      <c r="R56" s="1">
        <v>0</v>
      </c>
      <c r="S56" s="1">
        <v>93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141</v>
      </c>
      <c r="H57" s="1">
        <v>15</v>
      </c>
      <c r="I57" s="1">
        <v>0</v>
      </c>
      <c r="J57" s="1">
        <v>156</v>
      </c>
      <c r="K57" s="1">
        <v>121</v>
      </c>
      <c r="L57" s="1">
        <v>0</v>
      </c>
      <c r="M57" s="1">
        <v>121</v>
      </c>
      <c r="N57" s="1">
        <v>125</v>
      </c>
      <c r="O57" s="1">
        <v>16</v>
      </c>
      <c r="P57" s="1">
        <v>141</v>
      </c>
      <c r="Q57" s="1">
        <v>246</v>
      </c>
      <c r="R57" s="1">
        <v>16</v>
      </c>
      <c r="S57" s="1">
        <v>262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109</v>
      </c>
      <c r="H61" s="1">
        <v>1</v>
      </c>
      <c r="I61" s="1">
        <v>1</v>
      </c>
      <c r="J61" s="1">
        <v>111</v>
      </c>
      <c r="K61" s="1">
        <v>122</v>
      </c>
      <c r="L61" s="1">
        <v>2</v>
      </c>
      <c r="M61" s="1">
        <v>124</v>
      </c>
      <c r="N61" s="1">
        <v>139</v>
      </c>
      <c r="O61" s="1">
        <v>0</v>
      </c>
      <c r="P61" s="1">
        <v>139</v>
      </c>
      <c r="Q61" s="1">
        <v>261</v>
      </c>
      <c r="R61" s="1">
        <v>2</v>
      </c>
      <c r="S61" s="1">
        <v>263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60</v>
      </c>
      <c r="H62" s="1">
        <v>2</v>
      </c>
      <c r="I62" s="1">
        <v>1</v>
      </c>
      <c r="J62" s="1">
        <v>63</v>
      </c>
      <c r="K62" s="1">
        <v>56</v>
      </c>
      <c r="L62" s="1">
        <v>1</v>
      </c>
      <c r="M62" s="1">
        <v>57</v>
      </c>
      <c r="N62" s="1">
        <v>64</v>
      </c>
      <c r="O62" s="1">
        <v>3</v>
      </c>
      <c r="P62" s="1">
        <v>67</v>
      </c>
      <c r="Q62" s="1">
        <v>120</v>
      </c>
      <c r="R62" s="1">
        <v>4</v>
      </c>
      <c r="S62" s="1">
        <v>124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368</v>
      </c>
      <c r="H63" s="1">
        <v>3</v>
      </c>
      <c r="I63" s="1">
        <v>3</v>
      </c>
      <c r="J63" s="1">
        <v>374</v>
      </c>
      <c r="K63" s="1">
        <v>366</v>
      </c>
      <c r="L63" s="1">
        <v>6</v>
      </c>
      <c r="M63" s="1">
        <v>372</v>
      </c>
      <c r="N63" s="1">
        <v>360</v>
      </c>
      <c r="O63" s="1">
        <v>0</v>
      </c>
      <c r="P63" s="1">
        <v>360</v>
      </c>
      <c r="Q63" s="1">
        <v>726</v>
      </c>
      <c r="R63" s="1">
        <v>6</v>
      </c>
      <c r="S63" s="1">
        <v>732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57</v>
      </c>
      <c r="O67" s="1">
        <v>0</v>
      </c>
      <c r="P67" s="1">
        <v>57</v>
      </c>
      <c r="Q67" s="1">
        <v>111</v>
      </c>
      <c r="R67" s="1">
        <v>1</v>
      </c>
      <c r="S67" s="1">
        <v>112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Q23" sqref="AQ23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2" t="s">
        <v>129</v>
      </c>
      <c r="W1" s="63"/>
      <c r="X1" s="63"/>
      <c r="Y1" s="63"/>
      <c r="Z1" s="63"/>
      <c r="AA1" s="63"/>
      <c r="AB1" s="63"/>
      <c r="AC1" s="63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3</v>
      </c>
      <c r="I2" s="1">
        <v>0</v>
      </c>
      <c r="J2" s="1">
        <v>134</v>
      </c>
      <c r="K2" s="1">
        <v>138</v>
      </c>
      <c r="L2" s="1">
        <v>1</v>
      </c>
      <c r="M2" s="1">
        <v>139</v>
      </c>
      <c r="N2" s="1">
        <v>162</v>
      </c>
      <c r="O2" s="1">
        <v>3</v>
      </c>
      <c r="P2" s="1">
        <v>165</v>
      </c>
      <c r="Q2" s="1">
        <v>300</v>
      </c>
      <c r="R2" s="1">
        <v>4</v>
      </c>
      <c r="S2" s="1">
        <v>304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4" t="s">
        <v>26</v>
      </c>
      <c r="AC3" s="65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139</v>
      </c>
      <c r="Y4" s="19">
        <f t="shared" ref="Y4:Y21" si="2">VLOOKUP($A2,$A$2:$S$67,16,FALSE)</f>
        <v>165</v>
      </c>
      <c r="Z4" s="19">
        <f t="shared" ref="Z4:Z52" si="3">Y4+X4</f>
        <v>304</v>
      </c>
      <c r="AA4" s="16"/>
      <c r="AB4" s="66" t="s">
        <v>29</v>
      </c>
      <c r="AC4" s="54"/>
      <c r="AD4" s="4" t="s">
        <v>41</v>
      </c>
      <c r="AE4" s="19">
        <f>SUM(K2:K67)</f>
        <v>13396</v>
      </c>
      <c r="AF4" s="19">
        <f>SUM(N2:N67)</f>
        <v>14756</v>
      </c>
      <c r="AG4" s="20">
        <f>AE4+AF4</f>
        <v>28152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6" t="s">
        <v>31</v>
      </c>
      <c r="AC5" s="54"/>
      <c r="AD5" s="4" t="s">
        <v>41</v>
      </c>
      <c r="AE5" s="19">
        <f>SUM(L2:L67)</f>
        <v>94</v>
      </c>
      <c r="AF5" s="19">
        <f>SUM(O2:O67)</f>
        <v>141</v>
      </c>
      <c r="AG5" s="20">
        <f>AE5+AF5</f>
        <v>235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32</v>
      </c>
      <c r="L6" s="1">
        <v>0</v>
      </c>
      <c r="M6" s="1">
        <v>32</v>
      </c>
      <c r="N6" s="1">
        <v>31</v>
      </c>
      <c r="O6" s="1">
        <v>0</v>
      </c>
      <c r="P6" s="1">
        <v>31</v>
      </c>
      <c r="Q6" s="1">
        <v>63</v>
      </c>
      <c r="R6" s="1">
        <v>0</v>
      </c>
      <c r="S6" s="1">
        <v>63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7" t="s">
        <v>33</v>
      </c>
      <c r="AC6" s="68"/>
      <c r="AD6" s="21">
        <f>SUM(J2:J67)</f>
        <v>12464</v>
      </c>
      <c r="AE6" s="21">
        <f>SUM(AE4:AE5)</f>
        <v>13490</v>
      </c>
      <c r="AF6" s="19">
        <f>SUM(AF4:AF5)</f>
        <v>14897</v>
      </c>
      <c r="AG6" s="22">
        <f>SUM(AG4:AG5)</f>
        <v>28387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64</v>
      </c>
      <c r="H7" s="1">
        <v>0</v>
      </c>
      <c r="I7" s="1">
        <v>0</v>
      </c>
      <c r="J7" s="1">
        <v>64</v>
      </c>
      <c r="K7" s="1">
        <v>63</v>
      </c>
      <c r="L7" s="1">
        <v>0</v>
      </c>
      <c r="M7" s="1">
        <v>63</v>
      </c>
      <c r="N7" s="1">
        <v>76</v>
      </c>
      <c r="O7" s="1">
        <v>0</v>
      </c>
      <c r="P7" s="1">
        <v>76</v>
      </c>
      <c r="Q7" s="1">
        <v>139</v>
      </c>
      <c r="R7" s="1">
        <v>0</v>
      </c>
      <c r="S7" s="1">
        <v>139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7" t="s">
        <v>35</v>
      </c>
      <c r="AC7" s="58"/>
      <c r="AD7" s="23">
        <f>AD8-AD10-AD11</f>
        <v>-5</v>
      </c>
      <c r="AE7" s="23">
        <f>AE8+AE9-AE10-AE11</f>
        <v>-24</v>
      </c>
      <c r="AF7" s="23">
        <f>AF8+AF9-AF10-AF11</f>
        <v>-13</v>
      </c>
      <c r="AG7" s="23">
        <f>AG8+AG9-AG10-AG11</f>
        <v>-37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32</v>
      </c>
      <c r="Y8" s="19">
        <f t="shared" si="2"/>
        <v>31</v>
      </c>
      <c r="Z8" s="19">
        <f t="shared" si="3"/>
        <v>63</v>
      </c>
      <c r="AA8" s="16"/>
      <c r="AB8" s="59" t="s">
        <v>37</v>
      </c>
      <c r="AC8" s="8" t="s">
        <v>38</v>
      </c>
      <c r="AD8" s="5">
        <v>28</v>
      </c>
      <c r="AE8" s="5">
        <v>26</v>
      </c>
      <c r="AF8" s="5">
        <v>34</v>
      </c>
      <c r="AG8" s="5">
        <f>SUM(AE8:AF8)</f>
        <v>60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64</v>
      </c>
      <c r="X9" s="19">
        <f t="shared" si="1"/>
        <v>63</v>
      </c>
      <c r="Y9" s="19">
        <f t="shared" si="2"/>
        <v>76</v>
      </c>
      <c r="Z9" s="19">
        <f t="shared" si="3"/>
        <v>139</v>
      </c>
      <c r="AA9" s="16"/>
      <c r="AB9" s="60"/>
      <c r="AC9" s="6" t="s">
        <v>40</v>
      </c>
      <c r="AD9" s="6" t="s">
        <v>41</v>
      </c>
      <c r="AE9" s="7">
        <v>2</v>
      </c>
      <c r="AF9" s="7">
        <v>3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125</v>
      </c>
      <c r="L10" s="1">
        <v>0</v>
      </c>
      <c r="M10" s="1">
        <v>125</v>
      </c>
      <c r="N10" s="1">
        <v>127</v>
      </c>
      <c r="O10" s="1">
        <v>1</v>
      </c>
      <c r="P10" s="1">
        <v>128</v>
      </c>
      <c r="Q10" s="1">
        <v>252</v>
      </c>
      <c r="R10" s="1">
        <v>1</v>
      </c>
      <c r="S10" s="1">
        <v>253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0"/>
      <c r="AC10" s="8" t="s">
        <v>43</v>
      </c>
      <c r="AD10" s="5">
        <v>13</v>
      </c>
      <c r="AE10" s="5">
        <v>35</v>
      </c>
      <c r="AF10" s="5">
        <v>31</v>
      </c>
      <c r="AG10" s="5">
        <f>SUM(AE10:AF10)</f>
        <v>66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96</v>
      </c>
      <c r="H11" s="1">
        <v>1</v>
      </c>
      <c r="I11" s="1">
        <v>0</v>
      </c>
      <c r="J11" s="1">
        <v>97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1"/>
      <c r="AC11" s="9" t="s">
        <v>45</v>
      </c>
      <c r="AD11" s="3">
        <v>20</v>
      </c>
      <c r="AE11" s="3">
        <v>17</v>
      </c>
      <c r="AF11" s="3">
        <v>19</v>
      </c>
      <c r="AG11" s="5">
        <f>SUM(AE11:AF11)</f>
        <v>36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117</v>
      </c>
      <c r="X12" s="19">
        <f t="shared" si="1"/>
        <v>125</v>
      </c>
      <c r="Y12" s="19">
        <f t="shared" si="2"/>
        <v>128</v>
      </c>
      <c r="Z12" s="19">
        <f t="shared" si="3"/>
        <v>253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97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51" t="s">
        <v>125</v>
      </c>
      <c r="AC13" s="54"/>
      <c r="AD13" s="51"/>
      <c r="AE13" s="53"/>
      <c r="AF13" s="53"/>
      <c r="AG13" s="5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5" t="s">
        <v>60</v>
      </c>
      <c r="AC15" s="56"/>
      <c r="AD15" s="31">
        <f>VLOOKUP($A22,$A$2:$S$67,10,FALSE)+AD16</f>
        <v>814</v>
      </c>
      <c r="AE15" s="31">
        <f>VLOOKUP($A22,$A$2:$S$67,13,FALSE)+AE16</f>
        <v>814</v>
      </c>
      <c r="AF15" s="31">
        <f>VLOOKUP($A22,$A$2:$S$67,16,FALSE)+AF16</f>
        <v>918</v>
      </c>
      <c r="AG15" s="31">
        <f t="shared" ref="AG15:AG23" si="4">AE15+AF15</f>
        <v>1732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667</v>
      </c>
      <c r="AF16" s="35">
        <f>VLOOKUP($A36,$A$2:$S$67,16,FALSE)</f>
        <v>765</v>
      </c>
      <c r="AG16" s="36">
        <f t="shared" si="4"/>
        <v>1432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51" t="s">
        <v>63</v>
      </c>
      <c r="AC17" s="54"/>
      <c r="AD17" s="24">
        <f t="shared" ref="AD17:AD23" si="5">VLOOKUP($A23,$A$2:$S$67,10,FALSE)</f>
        <v>226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284</v>
      </c>
      <c r="H18" s="1">
        <v>2</v>
      </c>
      <c r="I18" s="1">
        <v>1</v>
      </c>
      <c r="J18" s="1">
        <v>287</v>
      </c>
      <c r="K18" s="1">
        <v>267</v>
      </c>
      <c r="L18" s="1">
        <v>4</v>
      </c>
      <c r="M18" s="1">
        <v>271</v>
      </c>
      <c r="N18" s="1">
        <v>293</v>
      </c>
      <c r="O18" s="1">
        <v>1</v>
      </c>
      <c r="P18" s="1">
        <v>294</v>
      </c>
      <c r="Q18" s="1">
        <v>560</v>
      </c>
      <c r="R18" s="1">
        <v>5</v>
      </c>
      <c r="S18" s="1">
        <v>565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1" t="s">
        <v>53</v>
      </c>
      <c r="AC18" s="54"/>
      <c r="AD18" s="24">
        <f t="shared" si="5"/>
        <v>449</v>
      </c>
      <c r="AE18" s="24">
        <f t="shared" si="6"/>
        <v>428</v>
      </c>
      <c r="AF18" s="24">
        <f t="shared" si="7"/>
        <v>503</v>
      </c>
      <c r="AG18" s="19">
        <f t="shared" si="4"/>
        <v>931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155</v>
      </c>
      <c r="L19" s="1">
        <v>0</v>
      </c>
      <c r="M19" s="1">
        <v>155</v>
      </c>
      <c r="N19" s="1">
        <v>188</v>
      </c>
      <c r="O19" s="1">
        <v>0</v>
      </c>
      <c r="P19" s="1">
        <v>188</v>
      </c>
      <c r="Q19" s="1">
        <v>343</v>
      </c>
      <c r="R19" s="1">
        <v>0</v>
      </c>
      <c r="S19" s="1">
        <v>343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51" t="s">
        <v>68</v>
      </c>
      <c r="AC19" s="54"/>
      <c r="AD19" s="24">
        <f t="shared" si="5"/>
        <v>257</v>
      </c>
      <c r="AE19" s="24">
        <f t="shared" si="6"/>
        <v>128</v>
      </c>
      <c r="AF19" s="24">
        <f t="shared" si="7"/>
        <v>242</v>
      </c>
      <c r="AG19" s="19">
        <f t="shared" si="4"/>
        <v>370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287</v>
      </c>
      <c r="X20" s="19">
        <f t="shared" si="1"/>
        <v>271</v>
      </c>
      <c r="Y20" s="19">
        <f t="shared" si="2"/>
        <v>294</v>
      </c>
      <c r="Z20" s="19">
        <f t="shared" si="3"/>
        <v>565</v>
      </c>
      <c r="AA20" s="28"/>
      <c r="AB20" s="51" t="s">
        <v>57</v>
      </c>
      <c r="AC20" s="54"/>
      <c r="AD20" s="24">
        <f t="shared" si="5"/>
        <v>494</v>
      </c>
      <c r="AE20" s="24">
        <f t="shared" si="6"/>
        <v>464</v>
      </c>
      <c r="AF20" s="24">
        <f t="shared" si="7"/>
        <v>542</v>
      </c>
      <c r="AG20" s="19">
        <f t="shared" si="4"/>
        <v>1006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155</v>
      </c>
      <c r="Y21" s="19">
        <f t="shared" si="2"/>
        <v>188</v>
      </c>
      <c r="Z21" s="19">
        <f t="shared" si="3"/>
        <v>343</v>
      </c>
      <c r="AA21" s="28"/>
      <c r="AB21" s="51" t="s">
        <v>59</v>
      </c>
      <c r="AC21" s="54"/>
      <c r="AD21" s="24">
        <f t="shared" si="5"/>
        <v>299</v>
      </c>
      <c r="AE21" s="24">
        <f t="shared" si="6"/>
        <v>258</v>
      </c>
      <c r="AF21" s="24">
        <f t="shared" si="7"/>
        <v>333</v>
      </c>
      <c r="AG21" s="19">
        <f t="shared" si="4"/>
        <v>591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139</v>
      </c>
      <c r="H22" s="1">
        <v>9</v>
      </c>
      <c r="I22" s="1">
        <v>3</v>
      </c>
      <c r="J22" s="1">
        <v>151</v>
      </c>
      <c r="K22" s="1">
        <v>140</v>
      </c>
      <c r="L22" s="1">
        <v>7</v>
      </c>
      <c r="M22" s="1">
        <v>147</v>
      </c>
      <c r="N22" s="1">
        <v>146</v>
      </c>
      <c r="O22" s="1">
        <v>7</v>
      </c>
      <c r="P22" s="1">
        <v>153</v>
      </c>
      <c r="Q22" s="1">
        <v>286</v>
      </c>
      <c r="R22" s="1">
        <v>14</v>
      </c>
      <c r="S22" s="1">
        <v>300</v>
      </c>
      <c r="V22" s="44" t="s">
        <v>61</v>
      </c>
      <c r="W22" s="19">
        <f>AD15+AD17+AD18</f>
        <v>1489</v>
      </c>
      <c r="X22" s="19">
        <f>AE15+AE17+AE18</f>
        <v>1424</v>
      </c>
      <c r="Y22" s="19">
        <f>AF15+AF17+AF18</f>
        <v>1681</v>
      </c>
      <c r="Z22" s="19">
        <f t="shared" si="3"/>
        <v>3105</v>
      </c>
      <c r="AA22" s="28"/>
      <c r="AB22" s="51" t="s">
        <v>62</v>
      </c>
      <c r="AC22" s="54"/>
      <c r="AD22" s="24">
        <f t="shared" si="5"/>
        <v>301</v>
      </c>
      <c r="AE22" s="24">
        <f t="shared" si="6"/>
        <v>284</v>
      </c>
      <c r="AF22" s="24">
        <f t="shared" si="7"/>
        <v>336</v>
      </c>
      <c r="AG22" s="19">
        <f t="shared" si="4"/>
        <v>620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226</v>
      </c>
      <c r="H23" s="1">
        <v>0</v>
      </c>
      <c r="I23" s="1">
        <v>0</v>
      </c>
      <c r="J23" s="1">
        <v>226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1807</v>
      </c>
      <c r="X23" s="19">
        <f>AE19+AE20+AE21+AE22+AE23</f>
        <v>1564</v>
      </c>
      <c r="Y23" s="19">
        <f>AF19+AF20+AF21+AF22+AF23</f>
        <v>1950</v>
      </c>
      <c r="Z23" s="19">
        <f t="shared" si="3"/>
        <v>3514</v>
      </c>
      <c r="AA23" s="28"/>
      <c r="AB23" s="51" t="s">
        <v>65</v>
      </c>
      <c r="AC23" s="54"/>
      <c r="AD23" s="24">
        <f t="shared" si="5"/>
        <v>456</v>
      </c>
      <c r="AE23" s="24">
        <f t="shared" si="6"/>
        <v>430</v>
      </c>
      <c r="AF23" s="24">
        <f t="shared" si="7"/>
        <v>497</v>
      </c>
      <c r="AG23" s="19">
        <f t="shared" si="4"/>
        <v>927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4</v>
      </c>
      <c r="I24" s="1">
        <v>1</v>
      </c>
      <c r="J24" s="1">
        <v>449</v>
      </c>
      <c r="K24" s="1">
        <v>424</v>
      </c>
      <c r="L24" s="1">
        <v>4</v>
      </c>
      <c r="M24" s="1">
        <v>428</v>
      </c>
      <c r="N24" s="1">
        <v>502</v>
      </c>
      <c r="O24" s="1">
        <v>1</v>
      </c>
      <c r="P24" s="1">
        <v>503</v>
      </c>
      <c r="Q24" s="1">
        <v>926</v>
      </c>
      <c r="R24" s="1">
        <v>5</v>
      </c>
      <c r="S24" s="1">
        <v>931</v>
      </c>
      <c r="V24" s="44" t="s">
        <v>66</v>
      </c>
      <c r="W24" s="19">
        <f>AD31+AD32</f>
        <v>1380</v>
      </c>
      <c r="X24" s="19">
        <f>AE31+AE32</f>
        <v>1600</v>
      </c>
      <c r="Y24" s="19">
        <f>AF31+AF32</f>
        <v>1738</v>
      </c>
      <c r="Z24" s="19">
        <f t="shared" si="3"/>
        <v>3338</v>
      </c>
      <c r="AA24" s="16"/>
      <c r="AB24" s="51" t="s">
        <v>128</v>
      </c>
      <c r="AC24" s="54"/>
      <c r="AD24" s="19">
        <f>AD15+SUM(AD17:AD23)</f>
        <v>3296</v>
      </c>
      <c r="AE24" s="19">
        <f>AE15+SUM(AE17:AE23)</f>
        <v>2988</v>
      </c>
      <c r="AF24" s="19">
        <f>AF15+SUM(AF17:AF23)</f>
        <v>3631</v>
      </c>
      <c r="AG24" s="19">
        <f>AG15+SUM(AG17:AG23)</f>
        <v>6619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254</v>
      </c>
      <c r="H25" s="1">
        <v>3</v>
      </c>
      <c r="I25" s="1">
        <v>0</v>
      </c>
      <c r="J25" s="1">
        <v>257</v>
      </c>
      <c r="K25" s="1">
        <v>126</v>
      </c>
      <c r="L25" s="1">
        <v>2</v>
      </c>
      <c r="M25" s="1">
        <v>128</v>
      </c>
      <c r="N25" s="1">
        <v>241</v>
      </c>
      <c r="O25" s="1">
        <v>1</v>
      </c>
      <c r="P25" s="1">
        <v>242</v>
      </c>
      <c r="Q25" s="1">
        <v>367</v>
      </c>
      <c r="R25" s="1">
        <v>3</v>
      </c>
      <c r="S25" s="1">
        <v>370</v>
      </c>
      <c r="V25" s="44" t="s">
        <v>69</v>
      </c>
      <c r="W25" s="19">
        <f>AD33+AD34</f>
        <v>511</v>
      </c>
      <c r="X25" s="19">
        <f>AE33+AE34</f>
        <v>475</v>
      </c>
      <c r="Y25" s="19">
        <f>AF33+AF34</f>
        <v>562</v>
      </c>
      <c r="Z25" s="19">
        <f t="shared" si="3"/>
        <v>1037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491</v>
      </c>
      <c r="H26" s="1">
        <v>1</v>
      </c>
      <c r="I26" s="1">
        <v>2</v>
      </c>
      <c r="J26" s="1">
        <v>494</v>
      </c>
      <c r="K26" s="1">
        <v>462</v>
      </c>
      <c r="L26" s="1">
        <v>2</v>
      </c>
      <c r="M26" s="1">
        <v>464</v>
      </c>
      <c r="N26" s="1">
        <v>541</v>
      </c>
      <c r="O26" s="1">
        <v>1</v>
      </c>
      <c r="P26" s="1">
        <v>542</v>
      </c>
      <c r="Q26" s="1">
        <v>1003</v>
      </c>
      <c r="R26" s="1">
        <v>3</v>
      </c>
      <c r="S26" s="1">
        <v>1006</v>
      </c>
      <c r="V26" s="44" t="s">
        <v>71</v>
      </c>
      <c r="W26" s="19">
        <f>AD35+AD36+AD37</f>
        <v>2252</v>
      </c>
      <c r="X26" s="19">
        <f>AE35+AE36+AE37</f>
        <v>2921</v>
      </c>
      <c r="Y26" s="19">
        <f>AF35+AF36+AF37</f>
        <v>3072</v>
      </c>
      <c r="Z26" s="19">
        <f t="shared" si="3"/>
        <v>5993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332</v>
      </c>
      <c r="O27" s="1">
        <v>1</v>
      </c>
      <c r="P27" s="1">
        <v>333</v>
      </c>
      <c r="Q27" s="1">
        <v>589</v>
      </c>
      <c r="R27" s="1">
        <v>2</v>
      </c>
      <c r="S27" s="1">
        <v>591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283</v>
      </c>
      <c r="L28" s="1">
        <v>1</v>
      </c>
      <c r="M28" s="1">
        <v>284</v>
      </c>
      <c r="N28" s="1">
        <v>334</v>
      </c>
      <c r="O28" s="1">
        <v>2</v>
      </c>
      <c r="P28" s="1">
        <v>336</v>
      </c>
      <c r="Q28" s="1">
        <v>617</v>
      </c>
      <c r="R28" s="1">
        <v>3</v>
      </c>
      <c r="S28" s="1">
        <v>620</v>
      </c>
      <c r="V28" s="44" t="s">
        <v>73</v>
      </c>
      <c r="W28" s="19">
        <f>AD50</f>
        <v>1771</v>
      </c>
      <c r="X28" s="19">
        <f>AE50</f>
        <v>2466</v>
      </c>
      <c r="Y28" s="19">
        <f>AF50</f>
        <v>2585</v>
      </c>
      <c r="Z28" s="19">
        <f t="shared" si="3"/>
        <v>5051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428</v>
      </c>
      <c r="L29" s="1">
        <v>2</v>
      </c>
      <c r="M29" s="1">
        <v>430</v>
      </c>
      <c r="N29" s="1">
        <v>496</v>
      </c>
      <c r="O29" s="1">
        <v>1</v>
      </c>
      <c r="P29" s="1">
        <v>497</v>
      </c>
      <c r="Q29" s="1">
        <v>924</v>
      </c>
      <c r="R29" s="1">
        <v>3</v>
      </c>
      <c r="S29" s="1">
        <v>927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1" t="s">
        <v>75</v>
      </c>
      <c r="AC29" s="52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3</v>
      </c>
      <c r="J30" s="1">
        <v>704</v>
      </c>
      <c r="K30" s="1">
        <v>816</v>
      </c>
      <c r="L30" s="1">
        <v>0</v>
      </c>
      <c r="M30" s="1">
        <v>816</v>
      </c>
      <c r="N30" s="1">
        <v>885</v>
      </c>
      <c r="O30" s="1">
        <v>3</v>
      </c>
      <c r="P30" s="1">
        <v>888</v>
      </c>
      <c r="Q30" s="1">
        <v>1701</v>
      </c>
      <c r="R30" s="1">
        <v>3</v>
      </c>
      <c r="S30" s="1">
        <v>1704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663</v>
      </c>
      <c r="H31" s="1">
        <v>8</v>
      </c>
      <c r="I31" s="1">
        <v>5</v>
      </c>
      <c r="J31" s="1">
        <v>676</v>
      </c>
      <c r="K31" s="1">
        <v>776</v>
      </c>
      <c r="L31" s="1">
        <v>8</v>
      </c>
      <c r="M31" s="1">
        <v>784</v>
      </c>
      <c r="N31" s="1">
        <v>843</v>
      </c>
      <c r="O31" s="1">
        <v>7</v>
      </c>
      <c r="P31" s="1">
        <v>850</v>
      </c>
      <c r="Q31" s="1">
        <v>1619</v>
      </c>
      <c r="R31" s="1">
        <v>15</v>
      </c>
      <c r="S31" s="1">
        <v>1634</v>
      </c>
      <c r="V31" s="44" t="s">
        <v>79</v>
      </c>
      <c r="W31" s="19">
        <f t="shared" si="8"/>
        <v>65</v>
      </c>
      <c r="X31" s="19">
        <f t="shared" si="9"/>
        <v>60</v>
      </c>
      <c r="Y31" s="19">
        <f t="shared" si="10"/>
        <v>64</v>
      </c>
      <c r="Z31" s="19">
        <f t="shared" si="3"/>
        <v>124</v>
      </c>
      <c r="AA31" s="28"/>
      <c r="AB31" s="51" t="s">
        <v>80</v>
      </c>
      <c r="AC31" s="52"/>
      <c r="AD31" s="24">
        <f>VLOOKUP($A30,$A$2:$S$67,10,FALSE)</f>
        <v>704</v>
      </c>
      <c r="AE31" s="24">
        <f>VLOOKUP($A30,$A$2:$S$67,13,FALSE)</f>
        <v>816</v>
      </c>
      <c r="AF31" s="24">
        <f>VLOOKUP($A30,$A$2:$S$67,16,FALSE)</f>
        <v>888</v>
      </c>
      <c r="AG31" s="19">
        <f t="shared" ref="AG31:AG37" si="11">AE31+AF31</f>
        <v>1704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687</v>
      </c>
      <c r="H32" s="1">
        <v>5</v>
      </c>
      <c r="I32" s="1">
        <v>3</v>
      </c>
      <c r="J32" s="1">
        <v>695</v>
      </c>
      <c r="K32" s="1">
        <v>837</v>
      </c>
      <c r="L32" s="1">
        <v>4</v>
      </c>
      <c r="M32" s="1">
        <v>841</v>
      </c>
      <c r="N32" s="1">
        <v>922</v>
      </c>
      <c r="O32" s="1">
        <v>7</v>
      </c>
      <c r="P32" s="1">
        <v>929</v>
      </c>
      <c r="Q32" s="1">
        <v>1759</v>
      </c>
      <c r="R32" s="1">
        <v>11</v>
      </c>
      <c r="S32" s="1">
        <v>1770</v>
      </c>
      <c r="V32" s="44" t="s">
        <v>82</v>
      </c>
      <c r="W32" s="19">
        <f t="shared" si="8"/>
        <v>44</v>
      </c>
      <c r="X32" s="19">
        <f t="shared" si="9"/>
        <v>44</v>
      </c>
      <c r="Y32" s="19">
        <f t="shared" si="10"/>
        <v>41</v>
      </c>
      <c r="Z32" s="19">
        <f t="shared" si="3"/>
        <v>85</v>
      </c>
      <c r="AA32" s="28"/>
      <c r="AB32" s="51" t="s">
        <v>83</v>
      </c>
      <c r="AC32" s="52"/>
      <c r="AD32" s="24">
        <f>VLOOKUP($A31,$A$2:$S$67,10,FALSE)</f>
        <v>676</v>
      </c>
      <c r="AE32" s="24">
        <f>VLOOKUP($A31,$A$2:$S$67,13,FALSE)</f>
        <v>784</v>
      </c>
      <c r="AF32" s="24">
        <f>VLOOKUP($A31,$A$2:$S$67,16,FALSE)</f>
        <v>850</v>
      </c>
      <c r="AG32" s="19">
        <f t="shared" si="11"/>
        <v>1634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966</v>
      </c>
      <c r="H33" s="1">
        <v>1</v>
      </c>
      <c r="I33" s="1">
        <v>6</v>
      </c>
      <c r="J33" s="1">
        <v>973</v>
      </c>
      <c r="K33" s="1">
        <v>1373</v>
      </c>
      <c r="L33" s="1">
        <v>4</v>
      </c>
      <c r="M33" s="1">
        <v>1377</v>
      </c>
      <c r="N33" s="1">
        <v>1418</v>
      </c>
      <c r="O33" s="1">
        <v>4</v>
      </c>
      <c r="P33" s="1">
        <v>1422</v>
      </c>
      <c r="Q33" s="1">
        <v>2791</v>
      </c>
      <c r="R33" s="1">
        <v>8</v>
      </c>
      <c r="S33" s="1">
        <v>2799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1" t="s">
        <v>86</v>
      </c>
      <c r="AC33" s="52"/>
      <c r="AD33" s="24">
        <f>VLOOKUP($A42,$A$2:$S$67,10,FALSE)</f>
        <v>262</v>
      </c>
      <c r="AE33" s="24">
        <f>VLOOKUP($A42,$A$2:$S$67,13,FALSE)</f>
        <v>229</v>
      </c>
      <c r="AF33" s="24">
        <f>VLOOKUP($A42,$A$2:$S$67,16,FALSE)</f>
        <v>293</v>
      </c>
      <c r="AG33" s="19">
        <f t="shared" si="11"/>
        <v>522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700</v>
      </c>
      <c r="L34" s="1">
        <v>3</v>
      </c>
      <c r="M34" s="1">
        <v>703</v>
      </c>
      <c r="N34" s="1">
        <v>718</v>
      </c>
      <c r="O34" s="1">
        <v>3</v>
      </c>
      <c r="P34" s="1">
        <v>721</v>
      </c>
      <c r="Q34" s="1">
        <v>1418</v>
      </c>
      <c r="R34" s="1">
        <v>6</v>
      </c>
      <c r="S34" s="1">
        <v>1424</v>
      </c>
      <c r="V34" s="44" t="s">
        <v>88</v>
      </c>
      <c r="W34" s="19">
        <f t="shared" si="8"/>
        <v>37</v>
      </c>
      <c r="X34" s="19">
        <f t="shared" si="9"/>
        <v>42</v>
      </c>
      <c r="Y34" s="19">
        <f t="shared" si="10"/>
        <v>42</v>
      </c>
      <c r="Z34" s="19">
        <f t="shared" si="3"/>
        <v>84</v>
      </c>
      <c r="AA34" s="28"/>
      <c r="AB34" s="51" t="s">
        <v>89</v>
      </c>
      <c r="AC34" s="52"/>
      <c r="AD34" s="24">
        <f>VLOOKUP($A43,$A$2:$S$67,10,FALSE)</f>
        <v>249</v>
      </c>
      <c r="AE34" s="24">
        <f>VLOOKUP($A43,$A$2:$S$67,13,FALSE)</f>
        <v>246</v>
      </c>
      <c r="AF34" s="24">
        <f>VLOOKUP($A43,$A$2:$S$67,16,FALSE)</f>
        <v>269</v>
      </c>
      <c r="AG34" s="19">
        <f t="shared" si="11"/>
        <v>515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19</v>
      </c>
      <c r="Y35" s="19">
        <f t="shared" si="10"/>
        <v>14</v>
      </c>
      <c r="Z35" s="19">
        <f t="shared" si="3"/>
        <v>33</v>
      </c>
      <c r="AA35" s="28"/>
      <c r="AB35" s="51" t="s">
        <v>92</v>
      </c>
      <c r="AC35" s="52"/>
      <c r="AD35" s="24">
        <f>VLOOKUP($A32,$A$2:$S$67,10,FALSE)</f>
        <v>695</v>
      </c>
      <c r="AE35" s="24">
        <f>VLOOKUP($A32,$A$2:$S$67,13,FALSE)</f>
        <v>841</v>
      </c>
      <c r="AF35" s="24">
        <f>VLOOKUP($A32,$A$2:$S$67,16,FALSE)</f>
        <v>929</v>
      </c>
      <c r="AG35" s="19">
        <f t="shared" si="11"/>
        <v>1770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663</v>
      </c>
      <c r="L36" s="1">
        <v>4</v>
      </c>
      <c r="M36" s="1">
        <v>667</v>
      </c>
      <c r="N36" s="1">
        <v>762</v>
      </c>
      <c r="O36" s="1">
        <v>3</v>
      </c>
      <c r="P36" s="1">
        <v>765</v>
      </c>
      <c r="Q36" s="1">
        <v>1425</v>
      </c>
      <c r="R36" s="1">
        <v>7</v>
      </c>
      <c r="S36" s="1">
        <v>1432</v>
      </c>
      <c r="V36" s="44" t="s">
        <v>94</v>
      </c>
      <c r="W36" s="19">
        <f t="shared" si="8"/>
        <v>117</v>
      </c>
      <c r="X36" s="19">
        <f t="shared" si="9"/>
        <v>106</v>
      </c>
      <c r="Y36" s="19">
        <f t="shared" si="10"/>
        <v>122</v>
      </c>
      <c r="Z36" s="19">
        <f t="shared" si="3"/>
        <v>228</v>
      </c>
      <c r="AA36" s="28"/>
      <c r="AB36" s="51" t="s">
        <v>84</v>
      </c>
      <c r="AC36" s="52"/>
      <c r="AD36" s="24">
        <f>VLOOKUP($A33,$A$2:$S$67,10,FALSE)</f>
        <v>973</v>
      </c>
      <c r="AE36" s="24">
        <f>VLOOKUP($A33,$A$2:$S$67,13,FALSE)</f>
        <v>1377</v>
      </c>
      <c r="AF36" s="24">
        <f>VLOOKUP($A33,$A$2:$S$67,16,FALSE)</f>
        <v>1422</v>
      </c>
      <c r="AG36" s="19">
        <f t="shared" si="11"/>
        <v>2799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451</v>
      </c>
      <c r="H37" s="1">
        <v>1</v>
      </c>
      <c r="I37" s="1">
        <v>2</v>
      </c>
      <c r="J37" s="1">
        <v>454</v>
      </c>
      <c r="K37" s="1">
        <v>498</v>
      </c>
      <c r="L37" s="1">
        <v>5</v>
      </c>
      <c r="M37" s="1">
        <v>503</v>
      </c>
      <c r="N37" s="1">
        <v>557</v>
      </c>
      <c r="O37" s="1">
        <v>4</v>
      </c>
      <c r="P37" s="1">
        <v>561</v>
      </c>
      <c r="Q37" s="1">
        <v>1055</v>
      </c>
      <c r="R37" s="1">
        <v>9</v>
      </c>
      <c r="S37" s="1">
        <v>1064</v>
      </c>
      <c r="V37" s="44" t="s">
        <v>96</v>
      </c>
      <c r="W37" s="19">
        <f t="shared" si="8"/>
        <v>163</v>
      </c>
      <c r="X37" s="19">
        <f t="shared" si="9"/>
        <v>132</v>
      </c>
      <c r="Y37" s="19">
        <f t="shared" si="10"/>
        <v>159</v>
      </c>
      <c r="Z37" s="19">
        <f t="shared" si="3"/>
        <v>291</v>
      </c>
      <c r="AA37" s="28"/>
      <c r="AB37" s="51" t="s">
        <v>87</v>
      </c>
      <c r="AC37" s="52"/>
      <c r="AD37" s="24">
        <f>VLOOKUP($A34,$A$2:$S$67,10,FALSE)</f>
        <v>584</v>
      </c>
      <c r="AE37" s="24">
        <f>VLOOKUP($A34,$A$2:$S$67,13,FALSE)</f>
        <v>703</v>
      </c>
      <c r="AF37" s="24">
        <f>VLOOKUP($A34,$A$2:$S$67,16,FALSE)</f>
        <v>721</v>
      </c>
      <c r="AG37" s="19">
        <f t="shared" si="11"/>
        <v>1424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416</v>
      </c>
      <c r="H38" s="1">
        <v>3</v>
      </c>
      <c r="I38" s="1">
        <v>3</v>
      </c>
      <c r="J38" s="1">
        <v>422</v>
      </c>
      <c r="K38" s="1">
        <v>559</v>
      </c>
      <c r="L38" s="1">
        <v>3</v>
      </c>
      <c r="M38" s="1">
        <v>562</v>
      </c>
      <c r="N38" s="1">
        <v>588</v>
      </c>
      <c r="O38" s="1">
        <v>5</v>
      </c>
      <c r="P38" s="1">
        <v>593</v>
      </c>
      <c r="Q38" s="1">
        <v>1147</v>
      </c>
      <c r="R38" s="1">
        <v>8</v>
      </c>
      <c r="S38" s="1">
        <v>1155</v>
      </c>
      <c r="V38" s="44" t="s">
        <v>98</v>
      </c>
      <c r="W38" s="19">
        <f t="shared" si="8"/>
        <v>35</v>
      </c>
      <c r="X38" s="19">
        <f t="shared" si="9"/>
        <v>34</v>
      </c>
      <c r="Y38" s="19">
        <f t="shared" si="10"/>
        <v>33</v>
      </c>
      <c r="Z38" s="19">
        <f t="shared" si="3"/>
        <v>67</v>
      </c>
      <c r="AA38" s="16"/>
      <c r="AB38" s="51" t="s">
        <v>67</v>
      </c>
      <c r="AC38" s="52"/>
      <c r="AD38" s="19">
        <f>SUM(AD31:AD37)</f>
        <v>4143</v>
      </c>
      <c r="AE38" s="19">
        <f>SUM(AE31:AE37)</f>
        <v>4996</v>
      </c>
      <c r="AF38" s="19">
        <f>SUM(AF31:AF37)</f>
        <v>5372</v>
      </c>
      <c r="AG38" s="19">
        <f>SUM(AG31:AG37)</f>
        <v>10368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190</v>
      </c>
      <c r="H39" s="1">
        <v>1</v>
      </c>
      <c r="I39" s="1">
        <v>6</v>
      </c>
      <c r="J39" s="1">
        <v>197</v>
      </c>
      <c r="K39" s="1">
        <v>317</v>
      </c>
      <c r="L39" s="1">
        <v>2</v>
      </c>
      <c r="M39" s="1">
        <v>319</v>
      </c>
      <c r="N39" s="1">
        <v>307</v>
      </c>
      <c r="O39" s="1">
        <v>6</v>
      </c>
      <c r="P39" s="1">
        <v>313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38</v>
      </c>
      <c r="X39" s="19">
        <f t="shared" si="9"/>
        <v>31</v>
      </c>
      <c r="Y39" s="19">
        <f t="shared" si="10"/>
        <v>35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364</v>
      </c>
      <c r="H40" s="1">
        <v>3</v>
      </c>
      <c r="I40" s="1">
        <v>4</v>
      </c>
      <c r="J40" s="1">
        <v>371</v>
      </c>
      <c r="K40" s="1">
        <v>577</v>
      </c>
      <c r="L40" s="1">
        <v>3</v>
      </c>
      <c r="M40" s="1">
        <v>580</v>
      </c>
      <c r="N40" s="1">
        <v>590</v>
      </c>
      <c r="O40" s="1">
        <v>5</v>
      </c>
      <c r="P40" s="1">
        <v>595</v>
      </c>
      <c r="Q40" s="1">
        <v>1167</v>
      </c>
      <c r="R40" s="1">
        <v>8</v>
      </c>
      <c r="S40" s="1">
        <v>1175</v>
      </c>
      <c r="V40" s="44" t="s">
        <v>102</v>
      </c>
      <c r="W40" s="19">
        <f t="shared" si="8"/>
        <v>119</v>
      </c>
      <c r="X40" s="19">
        <f t="shared" si="9"/>
        <v>100</v>
      </c>
      <c r="Y40" s="19">
        <f t="shared" si="10"/>
        <v>119</v>
      </c>
      <c r="Z40" s="19">
        <f t="shared" si="3"/>
        <v>219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6</v>
      </c>
      <c r="J41" s="1">
        <v>327</v>
      </c>
      <c r="K41" s="1">
        <v>499</v>
      </c>
      <c r="L41" s="1">
        <v>3</v>
      </c>
      <c r="M41" s="1">
        <v>502</v>
      </c>
      <c r="N41" s="1">
        <v>518</v>
      </c>
      <c r="O41" s="1">
        <v>5</v>
      </c>
      <c r="P41" s="1">
        <v>523</v>
      </c>
      <c r="Q41" s="1">
        <v>1017</v>
      </c>
      <c r="R41" s="1">
        <v>8</v>
      </c>
      <c r="S41" s="1">
        <v>1025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46</v>
      </c>
      <c r="Z41" s="19">
        <f t="shared" si="3"/>
        <v>93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4</v>
      </c>
      <c r="I42" s="1">
        <v>4</v>
      </c>
      <c r="J42" s="1">
        <v>262</v>
      </c>
      <c r="K42" s="1">
        <v>226</v>
      </c>
      <c r="L42" s="1">
        <v>3</v>
      </c>
      <c r="M42" s="1">
        <v>229</v>
      </c>
      <c r="N42" s="1">
        <v>287</v>
      </c>
      <c r="O42" s="1">
        <v>6</v>
      </c>
      <c r="P42" s="1">
        <v>293</v>
      </c>
      <c r="Q42" s="1">
        <v>513</v>
      </c>
      <c r="R42" s="1">
        <v>9</v>
      </c>
      <c r="S42" s="1">
        <v>522</v>
      </c>
      <c r="V42" s="44" t="s">
        <v>106</v>
      </c>
      <c r="W42" s="19">
        <f t="shared" si="8"/>
        <v>155</v>
      </c>
      <c r="X42" s="19">
        <f t="shared" si="9"/>
        <v>118</v>
      </c>
      <c r="Y42" s="19">
        <f t="shared" si="10"/>
        <v>141</v>
      </c>
      <c r="Z42" s="19">
        <f t="shared" si="3"/>
        <v>259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0</v>
      </c>
      <c r="J43" s="1">
        <v>249</v>
      </c>
      <c r="K43" s="1">
        <v>246</v>
      </c>
      <c r="L43" s="1">
        <v>0</v>
      </c>
      <c r="M43" s="1">
        <v>246</v>
      </c>
      <c r="N43" s="1">
        <v>269</v>
      </c>
      <c r="O43" s="1">
        <v>0</v>
      </c>
      <c r="P43" s="1">
        <v>269</v>
      </c>
      <c r="Q43" s="1">
        <v>515</v>
      </c>
      <c r="R43" s="1">
        <v>0</v>
      </c>
      <c r="S43" s="1">
        <v>515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7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1" t="s">
        <v>112</v>
      </c>
      <c r="AC45" s="52"/>
      <c r="AD45" s="24">
        <f>VLOOKUP($A37,$A$2:$S$67,10,FALSE)</f>
        <v>454</v>
      </c>
      <c r="AE45" s="24">
        <f>VLOOKUP($A37,$A$2:$S$67,13,FALSE)</f>
        <v>503</v>
      </c>
      <c r="AF45" s="24">
        <f>VLOOKUP($A37,$A$2:$S$67,16,FALSE)</f>
        <v>561</v>
      </c>
      <c r="AG45" s="19">
        <f>AE45+AF45</f>
        <v>1064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60</v>
      </c>
      <c r="L46" s="1">
        <v>0</v>
      </c>
      <c r="M46" s="1">
        <v>60</v>
      </c>
      <c r="N46" s="1">
        <v>64</v>
      </c>
      <c r="O46" s="1">
        <v>0</v>
      </c>
      <c r="P46" s="1">
        <v>64</v>
      </c>
      <c r="Q46" s="1">
        <v>124</v>
      </c>
      <c r="R46" s="1">
        <v>0</v>
      </c>
      <c r="S46" s="1">
        <v>124</v>
      </c>
      <c r="V46" s="44" t="s">
        <v>113</v>
      </c>
      <c r="W46" s="19">
        <f t="shared" si="8"/>
        <v>112</v>
      </c>
      <c r="X46" s="19">
        <f t="shared" si="9"/>
        <v>124</v>
      </c>
      <c r="Y46" s="19">
        <f t="shared" si="10"/>
        <v>140</v>
      </c>
      <c r="Z46" s="19">
        <f t="shared" si="3"/>
        <v>264</v>
      </c>
      <c r="AA46" s="28"/>
      <c r="AB46" s="51" t="s">
        <v>114</v>
      </c>
      <c r="AC46" s="52"/>
      <c r="AD46" s="24">
        <f>VLOOKUP($A38,$A$2:$S$67,10,FALSE)</f>
        <v>422</v>
      </c>
      <c r="AE46" s="24">
        <f>VLOOKUP($A38,$A$2:$S$67,13,FALSE)</f>
        <v>562</v>
      </c>
      <c r="AF46" s="24">
        <f>VLOOKUP($A38,$A$2:$S$67,16,FALSE)</f>
        <v>593</v>
      </c>
      <c r="AG46" s="19">
        <f>AE46+AF46</f>
        <v>1155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44</v>
      </c>
      <c r="L47" s="1">
        <v>0</v>
      </c>
      <c r="M47" s="1">
        <v>44</v>
      </c>
      <c r="N47" s="1">
        <v>41</v>
      </c>
      <c r="O47" s="1">
        <v>0</v>
      </c>
      <c r="P47" s="1">
        <v>41</v>
      </c>
      <c r="Q47" s="1">
        <v>85</v>
      </c>
      <c r="R47" s="1">
        <v>0</v>
      </c>
      <c r="S47" s="1">
        <v>85</v>
      </c>
      <c r="V47" s="44" t="s">
        <v>115</v>
      </c>
      <c r="W47" s="19">
        <f t="shared" si="8"/>
        <v>64</v>
      </c>
      <c r="X47" s="19">
        <f t="shared" si="9"/>
        <v>57</v>
      </c>
      <c r="Y47" s="19">
        <f t="shared" si="10"/>
        <v>67</v>
      </c>
      <c r="Z47" s="19">
        <f t="shared" si="3"/>
        <v>124</v>
      </c>
      <c r="AA47" s="28"/>
      <c r="AB47" s="51" t="s">
        <v>116</v>
      </c>
      <c r="AC47" s="52"/>
      <c r="AD47" s="24">
        <f>VLOOKUP($A39,$A$2:$S$67,10,FALSE)</f>
        <v>197</v>
      </c>
      <c r="AE47" s="24">
        <f>VLOOKUP($A39,$A$2:$S$67,13,FALSE)</f>
        <v>319</v>
      </c>
      <c r="AF47" s="24">
        <f>VLOOKUP($A39,$A$2:$S$67,16,FALSE)</f>
        <v>313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376</v>
      </c>
      <c r="X48" s="19">
        <f t="shared" si="9"/>
        <v>373</v>
      </c>
      <c r="Y48" s="19">
        <f t="shared" si="10"/>
        <v>362</v>
      </c>
      <c r="Z48" s="19">
        <f t="shared" si="3"/>
        <v>735</v>
      </c>
      <c r="AA48" s="28"/>
      <c r="AB48" s="51" t="s">
        <v>118</v>
      </c>
      <c r="AC48" s="52"/>
      <c r="AD48" s="24">
        <f>VLOOKUP($A40,$A$2:$S$67,10,FALSE)</f>
        <v>371</v>
      </c>
      <c r="AE48" s="24">
        <f>VLOOKUP($A40,$A$2:$S$67,13,FALSE)</f>
        <v>580</v>
      </c>
      <c r="AF48" s="24">
        <f>VLOOKUP($A40,$A$2:$S$67,16,FALSE)</f>
        <v>595</v>
      </c>
      <c r="AG48" s="19">
        <f>AE48+AF48</f>
        <v>1175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42</v>
      </c>
      <c r="L49" s="1">
        <v>0</v>
      </c>
      <c r="M49" s="1">
        <v>42</v>
      </c>
      <c r="N49" s="1">
        <v>42</v>
      </c>
      <c r="O49" s="1">
        <v>0</v>
      </c>
      <c r="P49" s="1">
        <v>42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1" t="s">
        <v>103</v>
      </c>
      <c r="AC49" s="52"/>
      <c r="AD49" s="24">
        <f>VLOOKUP($A41,$A$2:$S$67,10,FALSE)</f>
        <v>327</v>
      </c>
      <c r="AE49" s="24">
        <f>VLOOKUP($A41,$A$2:$S$67,13,FALSE)</f>
        <v>502</v>
      </c>
      <c r="AF49" s="24">
        <f>VLOOKUP($A41,$A$2:$S$67,16,FALSE)</f>
        <v>523</v>
      </c>
      <c r="AG49" s="19">
        <f>AE49+AF49</f>
        <v>1025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19</v>
      </c>
      <c r="L50" s="1">
        <v>0</v>
      </c>
      <c r="M50" s="1">
        <v>19</v>
      </c>
      <c r="N50" s="1">
        <v>14</v>
      </c>
      <c r="O50" s="1">
        <v>0</v>
      </c>
      <c r="P50" s="1">
        <v>14</v>
      </c>
      <c r="Q50" s="1">
        <v>33</v>
      </c>
      <c r="R50" s="1">
        <v>0</v>
      </c>
      <c r="S50" s="1">
        <v>33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51" t="s">
        <v>67</v>
      </c>
      <c r="AC50" s="52"/>
      <c r="AD50" s="19">
        <f>SUM(AD45:AD49)</f>
        <v>1771</v>
      </c>
      <c r="AE50" s="19">
        <f>SUM(AE45:AE49)</f>
        <v>2466</v>
      </c>
      <c r="AF50" s="19">
        <f>SUM(AF45:AF49)</f>
        <v>2585</v>
      </c>
      <c r="AG50" s="19">
        <f>SUM(AG45:AG49)</f>
        <v>5051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102</v>
      </c>
      <c r="L51" s="1">
        <v>4</v>
      </c>
      <c r="M51" s="1">
        <v>106</v>
      </c>
      <c r="N51" s="1">
        <v>120</v>
      </c>
      <c r="O51" s="1">
        <v>2</v>
      </c>
      <c r="P51" s="1">
        <v>122</v>
      </c>
      <c r="Q51" s="1">
        <v>222</v>
      </c>
      <c r="R51" s="1">
        <v>6</v>
      </c>
      <c r="S51" s="1">
        <v>228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22</v>
      </c>
      <c r="I52" s="1">
        <v>1</v>
      </c>
      <c r="J52" s="1">
        <v>163</v>
      </c>
      <c r="K52" s="1">
        <v>129</v>
      </c>
      <c r="L52" s="1">
        <v>3</v>
      </c>
      <c r="M52" s="1">
        <v>132</v>
      </c>
      <c r="N52" s="1">
        <v>139</v>
      </c>
      <c r="O52" s="1">
        <v>20</v>
      </c>
      <c r="P52" s="1">
        <v>159</v>
      </c>
      <c r="Q52" s="1">
        <v>268</v>
      </c>
      <c r="R52" s="1">
        <v>23</v>
      </c>
      <c r="S52" s="1">
        <v>291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34</v>
      </c>
      <c r="L53" s="1">
        <v>0</v>
      </c>
      <c r="M53" s="1">
        <v>34</v>
      </c>
      <c r="N53" s="1">
        <v>32</v>
      </c>
      <c r="O53" s="1">
        <v>1</v>
      </c>
      <c r="P53" s="1">
        <v>33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26</v>
      </c>
      <c r="L54" s="1">
        <v>5</v>
      </c>
      <c r="M54" s="1">
        <v>31</v>
      </c>
      <c r="N54" s="1">
        <v>35</v>
      </c>
      <c r="O54" s="1">
        <v>0</v>
      </c>
      <c r="P54" s="1">
        <v>35</v>
      </c>
      <c r="Q54" s="1">
        <v>61</v>
      </c>
      <c r="R54" s="1">
        <v>5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3</v>
      </c>
      <c r="M55" s="1">
        <v>100</v>
      </c>
      <c r="N55" s="1">
        <v>105</v>
      </c>
      <c r="O55" s="1">
        <v>14</v>
      </c>
      <c r="P55" s="1">
        <v>119</v>
      </c>
      <c r="Q55" s="1">
        <v>202</v>
      </c>
      <c r="R55" s="1">
        <v>17</v>
      </c>
      <c r="S55" s="1">
        <v>219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46</v>
      </c>
      <c r="O56" s="1">
        <v>0</v>
      </c>
      <c r="P56" s="1">
        <v>46</v>
      </c>
      <c r="Q56" s="1">
        <v>93</v>
      </c>
      <c r="R56" s="1">
        <v>0</v>
      </c>
      <c r="S56" s="1">
        <v>93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15</v>
      </c>
      <c r="I57" s="1">
        <v>0</v>
      </c>
      <c r="J57" s="1">
        <v>155</v>
      </c>
      <c r="K57" s="1">
        <v>118</v>
      </c>
      <c r="L57" s="1">
        <v>0</v>
      </c>
      <c r="M57" s="1">
        <v>118</v>
      </c>
      <c r="N57" s="1">
        <v>125</v>
      </c>
      <c r="O57" s="1">
        <v>16</v>
      </c>
      <c r="P57" s="1">
        <v>141</v>
      </c>
      <c r="Q57" s="1">
        <v>243</v>
      </c>
      <c r="R57" s="1">
        <v>16</v>
      </c>
      <c r="S57" s="1">
        <v>259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110</v>
      </c>
      <c r="H61" s="1">
        <v>1</v>
      </c>
      <c r="I61" s="1">
        <v>1</v>
      </c>
      <c r="J61" s="1">
        <v>112</v>
      </c>
      <c r="K61" s="1">
        <v>122</v>
      </c>
      <c r="L61" s="1">
        <v>2</v>
      </c>
      <c r="M61" s="1">
        <v>124</v>
      </c>
      <c r="N61" s="1">
        <v>140</v>
      </c>
      <c r="O61" s="1">
        <v>0</v>
      </c>
      <c r="P61" s="1">
        <v>140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61</v>
      </c>
      <c r="H62" s="1">
        <v>2</v>
      </c>
      <c r="I62" s="1">
        <v>1</v>
      </c>
      <c r="J62" s="1">
        <v>64</v>
      </c>
      <c r="K62" s="1">
        <v>56</v>
      </c>
      <c r="L62" s="1">
        <v>1</v>
      </c>
      <c r="M62" s="1">
        <v>57</v>
      </c>
      <c r="N62" s="1">
        <v>64</v>
      </c>
      <c r="O62" s="1">
        <v>3</v>
      </c>
      <c r="P62" s="1">
        <v>67</v>
      </c>
      <c r="Q62" s="1">
        <v>120</v>
      </c>
      <c r="R62" s="1">
        <v>4</v>
      </c>
      <c r="S62" s="1">
        <v>124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370</v>
      </c>
      <c r="H63" s="1">
        <v>3</v>
      </c>
      <c r="I63" s="1">
        <v>3</v>
      </c>
      <c r="J63" s="1">
        <v>376</v>
      </c>
      <c r="K63" s="1">
        <v>367</v>
      </c>
      <c r="L63" s="1">
        <v>6</v>
      </c>
      <c r="M63" s="1">
        <v>373</v>
      </c>
      <c r="N63" s="1">
        <v>362</v>
      </c>
      <c r="O63" s="1">
        <v>0</v>
      </c>
      <c r="P63" s="1">
        <v>362</v>
      </c>
      <c r="Q63" s="1">
        <v>729</v>
      </c>
      <c r="R63" s="1">
        <v>6</v>
      </c>
      <c r="S63" s="1">
        <v>735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Q23" sqref="AQ23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2" t="s">
        <v>130</v>
      </c>
      <c r="W1" s="63"/>
      <c r="X1" s="63"/>
      <c r="Y1" s="63"/>
      <c r="Z1" s="63"/>
      <c r="AA1" s="63"/>
      <c r="AB1" s="63"/>
      <c r="AC1" s="63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2</v>
      </c>
      <c r="I2" s="1">
        <v>0</v>
      </c>
      <c r="J2" s="1">
        <v>133</v>
      </c>
      <c r="K2" s="1">
        <v>138</v>
      </c>
      <c r="L2" s="1">
        <v>1</v>
      </c>
      <c r="M2" s="1">
        <v>139</v>
      </c>
      <c r="N2" s="1">
        <v>162</v>
      </c>
      <c r="O2" s="1">
        <v>2</v>
      </c>
      <c r="P2" s="1">
        <v>164</v>
      </c>
      <c r="Q2" s="1">
        <v>300</v>
      </c>
      <c r="R2" s="1">
        <v>3</v>
      </c>
      <c r="S2" s="1">
        <v>303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4" t="s">
        <v>26</v>
      </c>
      <c r="AC3" s="65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133</v>
      </c>
      <c r="X4" s="19">
        <f t="shared" ref="X4:X21" si="1">VLOOKUP($A2,$A$2:$S$67,13,FALSE)</f>
        <v>139</v>
      </c>
      <c r="Y4" s="19">
        <f t="shared" ref="Y4:Y21" si="2">VLOOKUP($A2,$A$2:$S$67,16,FALSE)</f>
        <v>164</v>
      </c>
      <c r="Z4" s="19">
        <f t="shared" ref="Z4:Z52" si="3">Y4+X4</f>
        <v>303</v>
      </c>
      <c r="AA4" s="16"/>
      <c r="AB4" s="66" t="s">
        <v>29</v>
      </c>
      <c r="AC4" s="54"/>
      <c r="AD4" s="4" t="s">
        <v>41</v>
      </c>
      <c r="AE4" s="19">
        <f>SUM(K2:K67)</f>
        <v>13388</v>
      </c>
      <c r="AF4" s="19">
        <f>SUM(N2:N67)</f>
        <v>14744</v>
      </c>
      <c r="AG4" s="20">
        <f>AE4+AF4</f>
        <v>28132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6" t="s">
        <v>31</v>
      </c>
      <c r="AC5" s="54"/>
      <c r="AD5" s="4" t="s">
        <v>41</v>
      </c>
      <c r="AE5" s="19">
        <f>SUM(L2:L67)</f>
        <v>96</v>
      </c>
      <c r="AF5" s="19">
        <f>SUM(O2:O67)</f>
        <v>140</v>
      </c>
      <c r="AG5" s="20">
        <f>AE5+AF5</f>
        <v>236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7" t="s">
        <v>33</v>
      </c>
      <c r="AC6" s="68"/>
      <c r="AD6" s="21">
        <f>SUM(J2:J67)</f>
        <v>12478</v>
      </c>
      <c r="AE6" s="21">
        <f>SUM(AE4:AE5)</f>
        <v>13484</v>
      </c>
      <c r="AF6" s="19">
        <f>SUM(AF4:AF5)</f>
        <v>14884</v>
      </c>
      <c r="AG6" s="22">
        <f>SUM(AG4:AG5)</f>
        <v>28368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63</v>
      </c>
      <c r="H7" s="1">
        <v>0</v>
      </c>
      <c r="I7" s="1">
        <v>0</v>
      </c>
      <c r="J7" s="1">
        <v>63</v>
      </c>
      <c r="K7" s="1">
        <v>63</v>
      </c>
      <c r="L7" s="1">
        <v>0</v>
      </c>
      <c r="M7" s="1">
        <v>63</v>
      </c>
      <c r="N7" s="1">
        <v>74</v>
      </c>
      <c r="O7" s="1">
        <v>0</v>
      </c>
      <c r="P7" s="1">
        <v>74</v>
      </c>
      <c r="Q7" s="1">
        <v>137</v>
      </c>
      <c r="R7" s="1">
        <v>0</v>
      </c>
      <c r="S7" s="1">
        <v>137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7" t="s">
        <v>35</v>
      </c>
      <c r="AC7" s="58"/>
      <c r="AD7" s="23">
        <f>AD8-AD10-AD11</f>
        <v>14</v>
      </c>
      <c r="AE7" s="23">
        <f>AE8+AE9-AE10-AE11</f>
        <v>-6</v>
      </c>
      <c r="AF7" s="23">
        <f>AF8+AF9-AF10-AF11</f>
        <v>-13</v>
      </c>
      <c r="AG7" s="23">
        <f>AG8+AG9-AG10-AG11</f>
        <v>-19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59" t="s">
        <v>37</v>
      </c>
      <c r="AC8" s="8" t="s">
        <v>38</v>
      </c>
      <c r="AD8" s="5">
        <v>35</v>
      </c>
      <c r="AE8" s="5">
        <v>28</v>
      </c>
      <c r="AF8" s="5">
        <v>25</v>
      </c>
      <c r="AG8" s="5">
        <f>SUM(AE8:AF8)</f>
        <v>53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63</v>
      </c>
      <c r="X9" s="19">
        <f t="shared" si="1"/>
        <v>63</v>
      </c>
      <c r="Y9" s="19">
        <f t="shared" si="2"/>
        <v>74</v>
      </c>
      <c r="Z9" s="19">
        <f t="shared" si="3"/>
        <v>137</v>
      </c>
      <c r="AA9" s="16"/>
      <c r="AB9" s="60"/>
      <c r="AC9" s="6" t="s">
        <v>40</v>
      </c>
      <c r="AD9" s="6" t="s">
        <v>41</v>
      </c>
      <c r="AE9" s="7">
        <v>6</v>
      </c>
      <c r="AF9" s="7">
        <v>2</v>
      </c>
      <c r="AG9" s="7">
        <f>SUM(AE9:AF9)</f>
        <v>8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0"/>
      <c r="AC10" s="8" t="s">
        <v>43</v>
      </c>
      <c r="AD10" s="5">
        <v>16</v>
      </c>
      <c r="AE10" s="5">
        <v>30</v>
      </c>
      <c r="AF10" s="5">
        <v>34</v>
      </c>
      <c r="AG10" s="5">
        <f>SUM(AE10:AF10)</f>
        <v>64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96</v>
      </c>
      <c r="H11" s="1">
        <v>1</v>
      </c>
      <c r="I11" s="1">
        <v>0</v>
      </c>
      <c r="J11" s="1">
        <v>97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1"/>
      <c r="AC11" s="9" t="s">
        <v>45</v>
      </c>
      <c r="AD11" s="3">
        <v>5</v>
      </c>
      <c r="AE11" s="3">
        <v>10</v>
      </c>
      <c r="AF11" s="3">
        <v>6</v>
      </c>
      <c r="AG11" s="5">
        <f>SUM(AE11:AF11)</f>
        <v>16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117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97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51" t="s">
        <v>125</v>
      </c>
      <c r="AC13" s="54"/>
      <c r="AD13" s="51"/>
      <c r="AE13" s="53"/>
      <c r="AF13" s="53"/>
      <c r="AG13" s="5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5" t="s">
        <v>60</v>
      </c>
      <c r="AC15" s="56"/>
      <c r="AD15" s="31">
        <f>VLOOKUP($A22,$A$2:$S$67,10,FALSE)+AD16</f>
        <v>811</v>
      </c>
      <c r="AE15" s="31">
        <f>VLOOKUP($A22,$A$2:$S$67,13,FALSE)+AE16</f>
        <v>809</v>
      </c>
      <c r="AF15" s="31">
        <f>VLOOKUP($A22,$A$2:$S$67,16,FALSE)+AF16</f>
        <v>914</v>
      </c>
      <c r="AG15" s="31">
        <f t="shared" ref="AG15:AG23" si="4">AE15+AF15</f>
        <v>1723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661</v>
      </c>
      <c r="AE16" s="34">
        <f>VLOOKUP($A36,$A$2:$S$67,13,FALSE)</f>
        <v>663</v>
      </c>
      <c r="AF16" s="35">
        <f>VLOOKUP($A36,$A$2:$S$67,16,FALSE)</f>
        <v>762</v>
      </c>
      <c r="AG16" s="36">
        <f t="shared" si="4"/>
        <v>1425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51" t="s">
        <v>63</v>
      </c>
      <c r="AC17" s="54"/>
      <c r="AD17" s="24">
        <f t="shared" ref="AD17:AD23" si="5">VLOOKUP($A23,$A$2:$S$67,10,FALSE)</f>
        <v>227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285</v>
      </c>
      <c r="H18" s="1">
        <v>2</v>
      </c>
      <c r="I18" s="1">
        <v>1</v>
      </c>
      <c r="J18" s="1">
        <v>288</v>
      </c>
      <c r="K18" s="1">
        <v>266</v>
      </c>
      <c r="L18" s="1">
        <v>4</v>
      </c>
      <c r="M18" s="1">
        <v>270</v>
      </c>
      <c r="N18" s="1">
        <v>296</v>
      </c>
      <c r="O18" s="1">
        <v>1</v>
      </c>
      <c r="P18" s="1">
        <v>297</v>
      </c>
      <c r="Q18" s="1">
        <v>562</v>
      </c>
      <c r="R18" s="1">
        <v>5</v>
      </c>
      <c r="S18" s="1">
        <v>567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1" t="s">
        <v>53</v>
      </c>
      <c r="AC18" s="54"/>
      <c r="AD18" s="24">
        <f t="shared" si="5"/>
        <v>455</v>
      </c>
      <c r="AE18" s="24">
        <f t="shared" si="6"/>
        <v>435</v>
      </c>
      <c r="AF18" s="24">
        <f t="shared" si="7"/>
        <v>508</v>
      </c>
      <c r="AG18" s="19">
        <f t="shared" si="4"/>
        <v>943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156</v>
      </c>
      <c r="L19" s="1">
        <v>0</v>
      </c>
      <c r="M19" s="1">
        <v>156</v>
      </c>
      <c r="N19" s="1">
        <v>190</v>
      </c>
      <c r="O19" s="1">
        <v>0</v>
      </c>
      <c r="P19" s="1">
        <v>190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51" t="s">
        <v>68</v>
      </c>
      <c r="AC19" s="54"/>
      <c r="AD19" s="24">
        <f t="shared" si="5"/>
        <v>259</v>
      </c>
      <c r="AE19" s="24">
        <f t="shared" si="6"/>
        <v>128</v>
      </c>
      <c r="AF19" s="24">
        <f t="shared" si="7"/>
        <v>244</v>
      </c>
      <c r="AG19" s="19">
        <f t="shared" si="4"/>
        <v>372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89</v>
      </c>
      <c r="H20" s="1">
        <v>1</v>
      </c>
      <c r="I20" s="1">
        <v>0</v>
      </c>
      <c r="J20" s="1">
        <v>90</v>
      </c>
      <c r="K20" s="1">
        <v>75</v>
      </c>
      <c r="L20" s="1">
        <v>0</v>
      </c>
      <c r="M20" s="1">
        <v>75</v>
      </c>
      <c r="N20" s="1">
        <v>84</v>
      </c>
      <c r="O20" s="1">
        <v>1</v>
      </c>
      <c r="P20" s="1">
        <v>85</v>
      </c>
      <c r="Q20" s="1">
        <v>159</v>
      </c>
      <c r="R20" s="1">
        <v>1</v>
      </c>
      <c r="S20" s="1">
        <v>160</v>
      </c>
      <c r="V20" s="44" t="s">
        <v>56</v>
      </c>
      <c r="W20" s="19">
        <f t="shared" si="0"/>
        <v>288</v>
      </c>
      <c r="X20" s="19">
        <f t="shared" si="1"/>
        <v>270</v>
      </c>
      <c r="Y20" s="19">
        <f t="shared" si="2"/>
        <v>297</v>
      </c>
      <c r="Z20" s="19">
        <f t="shared" si="3"/>
        <v>567</v>
      </c>
      <c r="AA20" s="28"/>
      <c r="AB20" s="51" t="s">
        <v>57</v>
      </c>
      <c r="AC20" s="54"/>
      <c r="AD20" s="24">
        <f t="shared" si="5"/>
        <v>496</v>
      </c>
      <c r="AE20" s="24">
        <f t="shared" si="6"/>
        <v>468</v>
      </c>
      <c r="AF20" s="24">
        <f t="shared" si="7"/>
        <v>544</v>
      </c>
      <c r="AG20" s="19">
        <f t="shared" si="4"/>
        <v>1012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156</v>
      </c>
      <c r="Y21" s="19">
        <f t="shared" si="2"/>
        <v>190</v>
      </c>
      <c r="Z21" s="19">
        <f t="shared" si="3"/>
        <v>346</v>
      </c>
      <c r="AA21" s="28"/>
      <c r="AB21" s="51" t="s">
        <v>59</v>
      </c>
      <c r="AC21" s="54"/>
      <c r="AD21" s="24">
        <f t="shared" si="5"/>
        <v>299</v>
      </c>
      <c r="AE21" s="24">
        <f t="shared" si="6"/>
        <v>258</v>
      </c>
      <c r="AF21" s="24">
        <f t="shared" si="7"/>
        <v>333</v>
      </c>
      <c r="AG21" s="19">
        <f t="shared" si="4"/>
        <v>591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9</v>
      </c>
      <c r="I22" s="1">
        <v>3</v>
      </c>
      <c r="J22" s="1">
        <v>150</v>
      </c>
      <c r="K22" s="1">
        <v>139</v>
      </c>
      <c r="L22" s="1">
        <v>7</v>
      </c>
      <c r="M22" s="1">
        <v>146</v>
      </c>
      <c r="N22" s="1">
        <v>145</v>
      </c>
      <c r="O22" s="1">
        <v>7</v>
      </c>
      <c r="P22" s="1">
        <v>152</v>
      </c>
      <c r="Q22" s="1">
        <v>284</v>
      </c>
      <c r="R22" s="1">
        <v>14</v>
      </c>
      <c r="S22" s="1">
        <v>298</v>
      </c>
      <c r="V22" s="44" t="s">
        <v>61</v>
      </c>
      <c r="W22" s="19">
        <f>AD15+AD17+AD18</f>
        <v>1493</v>
      </c>
      <c r="X22" s="19">
        <f>AE15+AE17+AE18</f>
        <v>1426</v>
      </c>
      <c r="Y22" s="19">
        <f>AF15+AF17+AF18</f>
        <v>1682</v>
      </c>
      <c r="Z22" s="19">
        <f t="shared" si="3"/>
        <v>3108</v>
      </c>
      <c r="AA22" s="28"/>
      <c r="AB22" s="51" t="s">
        <v>62</v>
      </c>
      <c r="AC22" s="54"/>
      <c r="AD22" s="24">
        <f t="shared" si="5"/>
        <v>301</v>
      </c>
      <c r="AE22" s="24">
        <f t="shared" si="6"/>
        <v>285</v>
      </c>
      <c r="AF22" s="24">
        <f t="shared" si="7"/>
        <v>332</v>
      </c>
      <c r="AG22" s="19">
        <f t="shared" si="4"/>
        <v>617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227</v>
      </c>
      <c r="H23" s="1">
        <v>0</v>
      </c>
      <c r="I23" s="1">
        <v>0</v>
      </c>
      <c r="J23" s="1">
        <v>227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1811</v>
      </c>
      <c r="X23" s="19">
        <f>AE19+AE20+AE21+AE22+AE23</f>
        <v>1568</v>
      </c>
      <c r="Y23" s="19">
        <f>AF19+AF20+AF21+AF22+AF23</f>
        <v>1948</v>
      </c>
      <c r="Z23" s="19">
        <f t="shared" si="3"/>
        <v>3516</v>
      </c>
      <c r="AA23" s="28"/>
      <c r="AB23" s="51" t="s">
        <v>65</v>
      </c>
      <c r="AC23" s="54"/>
      <c r="AD23" s="24">
        <f t="shared" si="5"/>
        <v>456</v>
      </c>
      <c r="AE23" s="24">
        <f t="shared" si="6"/>
        <v>429</v>
      </c>
      <c r="AF23" s="24">
        <f t="shared" si="7"/>
        <v>495</v>
      </c>
      <c r="AG23" s="19">
        <f t="shared" si="4"/>
        <v>924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448</v>
      </c>
      <c r="H24" s="1">
        <v>6</v>
      </c>
      <c r="I24" s="1">
        <v>1</v>
      </c>
      <c r="J24" s="1">
        <v>455</v>
      </c>
      <c r="K24" s="1">
        <v>429</v>
      </c>
      <c r="L24" s="1">
        <v>6</v>
      </c>
      <c r="M24" s="1">
        <v>435</v>
      </c>
      <c r="N24" s="1">
        <v>507</v>
      </c>
      <c r="O24" s="1">
        <v>1</v>
      </c>
      <c r="P24" s="1">
        <v>508</v>
      </c>
      <c r="Q24" s="1">
        <v>936</v>
      </c>
      <c r="R24" s="1">
        <v>7</v>
      </c>
      <c r="S24" s="1">
        <v>943</v>
      </c>
      <c r="V24" s="44" t="s">
        <v>66</v>
      </c>
      <c r="W24" s="19">
        <f>AD31+AD32</f>
        <v>1381</v>
      </c>
      <c r="X24" s="19">
        <f>AE31+AE32</f>
        <v>1601</v>
      </c>
      <c r="Y24" s="19">
        <f>AF31+AF32</f>
        <v>1735</v>
      </c>
      <c r="Z24" s="19">
        <f t="shared" si="3"/>
        <v>3336</v>
      </c>
      <c r="AA24" s="16"/>
      <c r="AB24" s="51" t="s">
        <v>128</v>
      </c>
      <c r="AC24" s="54"/>
      <c r="AD24" s="19">
        <f>AD15+SUM(AD17:AD23)</f>
        <v>3304</v>
      </c>
      <c r="AE24" s="19">
        <f>AE15+SUM(AE17:AE23)</f>
        <v>2994</v>
      </c>
      <c r="AF24" s="19">
        <f>AF15+SUM(AF17:AF23)</f>
        <v>3630</v>
      </c>
      <c r="AG24" s="19">
        <f>AG15+SUM(AG17:AG23)</f>
        <v>6624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256</v>
      </c>
      <c r="H25" s="1">
        <v>3</v>
      </c>
      <c r="I25" s="1">
        <v>0</v>
      </c>
      <c r="J25" s="1">
        <v>259</v>
      </c>
      <c r="K25" s="1">
        <v>126</v>
      </c>
      <c r="L25" s="1">
        <v>2</v>
      </c>
      <c r="M25" s="1">
        <v>128</v>
      </c>
      <c r="N25" s="1">
        <v>243</v>
      </c>
      <c r="O25" s="1">
        <v>1</v>
      </c>
      <c r="P25" s="1">
        <v>244</v>
      </c>
      <c r="Q25" s="1">
        <v>369</v>
      </c>
      <c r="R25" s="1">
        <v>3</v>
      </c>
      <c r="S25" s="1">
        <v>372</v>
      </c>
      <c r="V25" s="44" t="s">
        <v>69</v>
      </c>
      <c r="W25" s="19">
        <f>AD33+AD34</f>
        <v>512</v>
      </c>
      <c r="X25" s="19">
        <f>AE33+AE34</f>
        <v>478</v>
      </c>
      <c r="Y25" s="19">
        <f>AF33+AF34</f>
        <v>562</v>
      </c>
      <c r="Z25" s="19">
        <f t="shared" si="3"/>
        <v>1040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493</v>
      </c>
      <c r="H26" s="1">
        <v>1</v>
      </c>
      <c r="I26" s="1">
        <v>2</v>
      </c>
      <c r="J26" s="1">
        <v>496</v>
      </c>
      <c r="K26" s="1">
        <v>466</v>
      </c>
      <c r="L26" s="1">
        <v>2</v>
      </c>
      <c r="M26" s="1">
        <v>468</v>
      </c>
      <c r="N26" s="1">
        <v>543</v>
      </c>
      <c r="O26" s="1">
        <v>1</v>
      </c>
      <c r="P26" s="1">
        <v>544</v>
      </c>
      <c r="Q26" s="1">
        <v>1009</v>
      </c>
      <c r="R26" s="1">
        <v>3</v>
      </c>
      <c r="S26" s="1">
        <v>1012</v>
      </c>
      <c r="V26" s="44" t="s">
        <v>71</v>
      </c>
      <c r="W26" s="19">
        <f>AD35+AD36+AD37</f>
        <v>2254</v>
      </c>
      <c r="X26" s="19">
        <f>AE35+AE36+AE37</f>
        <v>2921</v>
      </c>
      <c r="Y26" s="19">
        <f>AF35+AF36+AF37</f>
        <v>3072</v>
      </c>
      <c r="Z26" s="19">
        <f t="shared" si="3"/>
        <v>5993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332</v>
      </c>
      <c r="O27" s="1">
        <v>1</v>
      </c>
      <c r="P27" s="1">
        <v>333</v>
      </c>
      <c r="Q27" s="1">
        <v>589</v>
      </c>
      <c r="R27" s="1">
        <v>2</v>
      </c>
      <c r="S27" s="1">
        <v>591</v>
      </c>
      <c r="V27" s="44" t="s">
        <v>72</v>
      </c>
      <c r="W27" s="19">
        <f>VLOOKUP($A20,$A$2:$S$67,10,FALSE)</f>
        <v>90</v>
      </c>
      <c r="X27" s="19">
        <f>VLOOKUP($A20,$A$2:$S$67,13,FALSE)</f>
        <v>75</v>
      </c>
      <c r="Y27" s="19">
        <f>VLOOKUP($A20,$A$2:$S$67,16,FALSE)</f>
        <v>85</v>
      </c>
      <c r="Z27" s="19">
        <f t="shared" si="3"/>
        <v>160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284</v>
      </c>
      <c r="L28" s="1">
        <v>1</v>
      </c>
      <c r="M28" s="1">
        <v>285</v>
      </c>
      <c r="N28" s="1">
        <v>330</v>
      </c>
      <c r="O28" s="1">
        <v>2</v>
      </c>
      <c r="P28" s="1">
        <v>332</v>
      </c>
      <c r="Q28" s="1">
        <v>614</v>
      </c>
      <c r="R28" s="1">
        <v>3</v>
      </c>
      <c r="S28" s="1">
        <v>617</v>
      </c>
      <c r="V28" s="44" t="s">
        <v>73</v>
      </c>
      <c r="W28" s="19">
        <f>AD50</f>
        <v>1773</v>
      </c>
      <c r="X28" s="19">
        <f>AE50</f>
        <v>2458</v>
      </c>
      <c r="Y28" s="19">
        <f>AF50</f>
        <v>2575</v>
      </c>
      <c r="Z28" s="19">
        <f t="shared" si="3"/>
        <v>5033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427</v>
      </c>
      <c r="L29" s="1">
        <v>2</v>
      </c>
      <c r="M29" s="1">
        <v>429</v>
      </c>
      <c r="N29" s="1">
        <v>494</v>
      </c>
      <c r="O29" s="1">
        <v>1</v>
      </c>
      <c r="P29" s="1">
        <v>495</v>
      </c>
      <c r="Q29" s="1">
        <v>921</v>
      </c>
      <c r="R29" s="1">
        <v>3</v>
      </c>
      <c r="S29" s="1">
        <v>924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1" t="s">
        <v>75</v>
      </c>
      <c r="AC29" s="52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3</v>
      </c>
      <c r="J30" s="1">
        <v>704</v>
      </c>
      <c r="K30" s="1">
        <v>818</v>
      </c>
      <c r="L30" s="1">
        <v>0</v>
      </c>
      <c r="M30" s="1">
        <v>818</v>
      </c>
      <c r="N30" s="1">
        <v>882</v>
      </c>
      <c r="O30" s="1">
        <v>3</v>
      </c>
      <c r="P30" s="1">
        <v>885</v>
      </c>
      <c r="Q30" s="1">
        <v>1700</v>
      </c>
      <c r="R30" s="1">
        <v>3</v>
      </c>
      <c r="S30" s="1">
        <v>1703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8</v>
      </c>
      <c r="I31" s="1">
        <v>5</v>
      </c>
      <c r="J31" s="1">
        <v>677</v>
      </c>
      <c r="K31" s="1">
        <v>775</v>
      </c>
      <c r="L31" s="1">
        <v>8</v>
      </c>
      <c r="M31" s="1">
        <v>783</v>
      </c>
      <c r="N31" s="1">
        <v>843</v>
      </c>
      <c r="O31" s="1">
        <v>7</v>
      </c>
      <c r="P31" s="1">
        <v>850</v>
      </c>
      <c r="Q31" s="1">
        <v>1618</v>
      </c>
      <c r="R31" s="1">
        <v>15</v>
      </c>
      <c r="S31" s="1">
        <v>1633</v>
      </c>
      <c r="V31" s="44" t="s">
        <v>79</v>
      </c>
      <c r="W31" s="19">
        <f t="shared" si="8"/>
        <v>64</v>
      </c>
      <c r="X31" s="19">
        <f t="shared" si="9"/>
        <v>57</v>
      </c>
      <c r="Y31" s="19">
        <f t="shared" si="10"/>
        <v>64</v>
      </c>
      <c r="Z31" s="19">
        <f t="shared" si="3"/>
        <v>121</v>
      </c>
      <c r="AA31" s="28"/>
      <c r="AB31" s="51" t="s">
        <v>80</v>
      </c>
      <c r="AC31" s="52"/>
      <c r="AD31" s="24">
        <f>VLOOKUP($A30,$A$2:$S$67,10,FALSE)</f>
        <v>704</v>
      </c>
      <c r="AE31" s="24">
        <f>VLOOKUP($A30,$A$2:$S$67,13,FALSE)</f>
        <v>818</v>
      </c>
      <c r="AF31" s="24">
        <f>VLOOKUP($A30,$A$2:$S$67,16,FALSE)</f>
        <v>885</v>
      </c>
      <c r="AG31" s="19">
        <f t="shared" ref="AG31:AG37" si="11">AE31+AF31</f>
        <v>1703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688</v>
      </c>
      <c r="H32" s="1">
        <v>5</v>
      </c>
      <c r="I32" s="1">
        <v>3</v>
      </c>
      <c r="J32" s="1">
        <v>696</v>
      </c>
      <c r="K32" s="1">
        <v>836</v>
      </c>
      <c r="L32" s="1">
        <v>4</v>
      </c>
      <c r="M32" s="1">
        <v>840</v>
      </c>
      <c r="N32" s="1">
        <v>921</v>
      </c>
      <c r="O32" s="1">
        <v>7</v>
      </c>
      <c r="P32" s="1">
        <v>928</v>
      </c>
      <c r="Q32" s="1">
        <v>1757</v>
      </c>
      <c r="R32" s="1">
        <v>11</v>
      </c>
      <c r="S32" s="1">
        <v>1768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1" t="s">
        <v>83</v>
      </c>
      <c r="AC32" s="52"/>
      <c r="AD32" s="24">
        <f>VLOOKUP($A31,$A$2:$S$67,10,FALSE)</f>
        <v>677</v>
      </c>
      <c r="AE32" s="24">
        <f>VLOOKUP($A31,$A$2:$S$67,13,FALSE)</f>
        <v>783</v>
      </c>
      <c r="AF32" s="24">
        <f>VLOOKUP($A31,$A$2:$S$67,16,FALSE)</f>
        <v>850</v>
      </c>
      <c r="AG32" s="19">
        <f t="shared" si="11"/>
        <v>1633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968</v>
      </c>
      <c r="H33" s="1">
        <v>1</v>
      </c>
      <c r="I33" s="1">
        <v>5</v>
      </c>
      <c r="J33" s="1">
        <v>974</v>
      </c>
      <c r="K33" s="1">
        <v>1371</v>
      </c>
      <c r="L33" s="1">
        <v>3</v>
      </c>
      <c r="M33" s="1">
        <v>1374</v>
      </c>
      <c r="N33" s="1">
        <v>1419</v>
      </c>
      <c r="O33" s="1">
        <v>4</v>
      </c>
      <c r="P33" s="1">
        <v>1423</v>
      </c>
      <c r="Q33" s="1">
        <v>2790</v>
      </c>
      <c r="R33" s="1">
        <v>7</v>
      </c>
      <c r="S33" s="1">
        <v>2797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1" t="s">
        <v>86</v>
      </c>
      <c r="AC33" s="52"/>
      <c r="AD33" s="24">
        <f>VLOOKUP($A42,$A$2:$S$67,10,FALSE)</f>
        <v>262</v>
      </c>
      <c r="AE33" s="24">
        <f>VLOOKUP($A42,$A$2:$S$67,13,FALSE)</f>
        <v>229</v>
      </c>
      <c r="AF33" s="24">
        <f>VLOOKUP($A42,$A$2:$S$67,16,FALSE)</f>
        <v>291</v>
      </c>
      <c r="AG33" s="19">
        <f t="shared" si="11"/>
        <v>520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704</v>
      </c>
      <c r="L34" s="1">
        <v>3</v>
      </c>
      <c r="M34" s="1">
        <v>707</v>
      </c>
      <c r="N34" s="1">
        <v>718</v>
      </c>
      <c r="O34" s="1">
        <v>3</v>
      </c>
      <c r="P34" s="1">
        <v>721</v>
      </c>
      <c r="Q34" s="1">
        <v>1422</v>
      </c>
      <c r="R34" s="1">
        <v>6</v>
      </c>
      <c r="S34" s="1">
        <v>1428</v>
      </c>
      <c r="V34" s="44" t="s">
        <v>88</v>
      </c>
      <c r="W34" s="19">
        <f t="shared" si="8"/>
        <v>36</v>
      </c>
      <c r="X34" s="19">
        <f t="shared" si="9"/>
        <v>42</v>
      </c>
      <c r="Y34" s="19">
        <f t="shared" si="10"/>
        <v>41</v>
      </c>
      <c r="Z34" s="19">
        <f t="shared" si="3"/>
        <v>83</v>
      </c>
      <c r="AA34" s="28"/>
      <c r="AB34" s="51" t="s">
        <v>89</v>
      </c>
      <c r="AC34" s="52"/>
      <c r="AD34" s="24">
        <f>VLOOKUP($A43,$A$2:$S$67,10,FALSE)</f>
        <v>250</v>
      </c>
      <c r="AE34" s="24">
        <f>VLOOKUP($A43,$A$2:$S$67,13,FALSE)</f>
        <v>249</v>
      </c>
      <c r="AF34" s="24">
        <f>VLOOKUP($A43,$A$2:$S$67,16,FALSE)</f>
        <v>271</v>
      </c>
      <c r="AG34" s="19">
        <f t="shared" si="11"/>
        <v>520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18</v>
      </c>
      <c r="Y35" s="19">
        <f t="shared" si="10"/>
        <v>14</v>
      </c>
      <c r="Z35" s="19">
        <f t="shared" si="3"/>
        <v>32</v>
      </c>
      <c r="AA35" s="28"/>
      <c r="AB35" s="51" t="s">
        <v>92</v>
      </c>
      <c r="AC35" s="52"/>
      <c r="AD35" s="24">
        <f>VLOOKUP($A32,$A$2:$S$67,10,FALSE)</f>
        <v>696</v>
      </c>
      <c r="AE35" s="24">
        <f>VLOOKUP($A32,$A$2:$S$67,13,FALSE)</f>
        <v>840</v>
      </c>
      <c r="AF35" s="24">
        <f>VLOOKUP($A32,$A$2:$S$67,16,FALSE)</f>
        <v>928</v>
      </c>
      <c r="AG35" s="19">
        <f t="shared" si="11"/>
        <v>1768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655</v>
      </c>
      <c r="H36" s="1">
        <v>3</v>
      </c>
      <c r="I36" s="1">
        <v>3</v>
      </c>
      <c r="J36" s="1">
        <v>661</v>
      </c>
      <c r="K36" s="1">
        <v>659</v>
      </c>
      <c r="L36" s="1">
        <v>4</v>
      </c>
      <c r="M36" s="1">
        <v>663</v>
      </c>
      <c r="N36" s="1">
        <v>759</v>
      </c>
      <c r="O36" s="1">
        <v>3</v>
      </c>
      <c r="P36" s="1">
        <v>762</v>
      </c>
      <c r="Q36" s="1">
        <v>1418</v>
      </c>
      <c r="R36" s="1">
        <v>7</v>
      </c>
      <c r="S36" s="1">
        <v>1425</v>
      </c>
      <c r="V36" s="44" t="s">
        <v>94</v>
      </c>
      <c r="W36" s="19">
        <f t="shared" si="8"/>
        <v>117</v>
      </c>
      <c r="X36" s="19">
        <f t="shared" si="9"/>
        <v>107</v>
      </c>
      <c r="Y36" s="19">
        <f t="shared" si="10"/>
        <v>122</v>
      </c>
      <c r="Z36" s="19">
        <f t="shared" si="3"/>
        <v>229</v>
      </c>
      <c r="AA36" s="28"/>
      <c r="AB36" s="51" t="s">
        <v>84</v>
      </c>
      <c r="AC36" s="52"/>
      <c r="AD36" s="24">
        <f>VLOOKUP($A33,$A$2:$S$67,10,FALSE)</f>
        <v>974</v>
      </c>
      <c r="AE36" s="24">
        <f>VLOOKUP($A33,$A$2:$S$67,13,FALSE)</f>
        <v>1374</v>
      </c>
      <c r="AF36" s="24">
        <f>VLOOKUP($A33,$A$2:$S$67,16,FALSE)</f>
        <v>1423</v>
      </c>
      <c r="AG36" s="19">
        <f t="shared" si="11"/>
        <v>2797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453</v>
      </c>
      <c r="H37" s="1">
        <v>1</v>
      </c>
      <c r="I37" s="1">
        <v>2</v>
      </c>
      <c r="J37" s="1">
        <v>456</v>
      </c>
      <c r="K37" s="1">
        <v>499</v>
      </c>
      <c r="L37" s="1">
        <v>5</v>
      </c>
      <c r="M37" s="1">
        <v>504</v>
      </c>
      <c r="N37" s="1">
        <v>556</v>
      </c>
      <c r="O37" s="1">
        <v>4</v>
      </c>
      <c r="P37" s="1">
        <v>560</v>
      </c>
      <c r="Q37" s="1">
        <v>1055</v>
      </c>
      <c r="R37" s="1">
        <v>9</v>
      </c>
      <c r="S37" s="1">
        <v>1064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158</v>
      </c>
      <c r="Z37" s="19">
        <f t="shared" si="3"/>
        <v>289</v>
      </c>
      <c r="AA37" s="28"/>
      <c r="AB37" s="51" t="s">
        <v>87</v>
      </c>
      <c r="AC37" s="52"/>
      <c r="AD37" s="24">
        <f>VLOOKUP($A34,$A$2:$S$67,10,FALSE)</f>
        <v>584</v>
      </c>
      <c r="AE37" s="24">
        <f>VLOOKUP($A34,$A$2:$S$67,13,FALSE)</f>
        <v>707</v>
      </c>
      <c r="AF37" s="24">
        <f>VLOOKUP($A34,$A$2:$S$67,16,FALSE)</f>
        <v>721</v>
      </c>
      <c r="AG37" s="19">
        <f t="shared" si="11"/>
        <v>1428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417</v>
      </c>
      <c r="H38" s="1">
        <v>3</v>
      </c>
      <c r="I38" s="1">
        <v>3</v>
      </c>
      <c r="J38" s="1">
        <v>423</v>
      </c>
      <c r="K38" s="1">
        <v>556</v>
      </c>
      <c r="L38" s="1">
        <v>3</v>
      </c>
      <c r="M38" s="1">
        <v>559</v>
      </c>
      <c r="N38" s="1">
        <v>586</v>
      </c>
      <c r="O38" s="1">
        <v>5</v>
      </c>
      <c r="P38" s="1">
        <v>591</v>
      </c>
      <c r="Q38" s="1">
        <v>1142</v>
      </c>
      <c r="R38" s="1">
        <v>8</v>
      </c>
      <c r="S38" s="1">
        <v>1150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1" t="s">
        <v>67</v>
      </c>
      <c r="AC38" s="52"/>
      <c r="AD38" s="19">
        <f>SUM(AD31:AD37)</f>
        <v>4147</v>
      </c>
      <c r="AE38" s="19">
        <f>SUM(AE31:AE37)</f>
        <v>5000</v>
      </c>
      <c r="AF38" s="19">
        <f>SUM(AF31:AF37)</f>
        <v>5369</v>
      </c>
      <c r="AG38" s="19">
        <f>SUM(AG31:AG37)</f>
        <v>10369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190</v>
      </c>
      <c r="H39" s="1">
        <v>1</v>
      </c>
      <c r="I39" s="1">
        <v>6</v>
      </c>
      <c r="J39" s="1">
        <v>197</v>
      </c>
      <c r="K39" s="1">
        <v>317</v>
      </c>
      <c r="L39" s="1">
        <v>2</v>
      </c>
      <c r="M39" s="1">
        <v>319</v>
      </c>
      <c r="N39" s="1">
        <v>306</v>
      </c>
      <c r="O39" s="1">
        <v>6</v>
      </c>
      <c r="P39" s="1">
        <v>312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38</v>
      </c>
      <c r="X39" s="19">
        <f t="shared" si="9"/>
        <v>31</v>
      </c>
      <c r="Y39" s="19">
        <f t="shared" si="10"/>
        <v>35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574</v>
      </c>
      <c r="L40" s="1">
        <v>3</v>
      </c>
      <c r="M40" s="1">
        <v>577</v>
      </c>
      <c r="N40" s="1">
        <v>587</v>
      </c>
      <c r="O40" s="1">
        <v>5</v>
      </c>
      <c r="P40" s="1">
        <v>592</v>
      </c>
      <c r="Q40" s="1">
        <v>1161</v>
      </c>
      <c r="R40" s="1">
        <v>8</v>
      </c>
      <c r="S40" s="1">
        <v>1169</v>
      </c>
      <c r="V40" s="44" t="s">
        <v>102</v>
      </c>
      <c r="W40" s="19">
        <f t="shared" si="8"/>
        <v>119</v>
      </c>
      <c r="X40" s="19">
        <f t="shared" si="9"/>
        <v>100</v>
      </c>
      <c r="Y40" s="19">
        <f t="shared" si="10"/>
        <v>119</v>
      </c>
      <c r="Z40" s="19">
        <f t="shared" si="3"/>
        <v>219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6</v>
      </c>
      <c r="J41" s="1">
        <v>327</v>
      </c>
      <c r="K41" s="1">
        <v>496</v>
      </c>
      <c r="L41" s="1">
        <v>3</v>
      </c>
      <c r="M41" s="1">
        <v>499</v>
      </c>
      <c r="N41" s="1">
        <v>515</v>
      </c>
      <c r="O41" s="1">
        <v>5</v>
      </c>
      <c r="P41" s="1">
        <v>520</v>
      </c>
      <c r="Q41" s="1">
        <v>1011</v>
      </c>
      <c r="R41" s="1">
        <v>8</v>
      </c>
      <c r="S41" s="1">
        <v>1019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45</v>
      </c>
      <c r="Z41" s="19">
        <f t="shared" si="3"/>
        <v>92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4</v>
      </c>
      <c r="I42" s="1">
        <v>4</v>
      </c>
      <c r="J42" s="1">
        <v>262</v>
      </c>
      <c r="K42" s="1">
        <v>226</v>
      </c>
      <c r="L42" s="1">
        <v>3</v>
      </c>
      <c r="M42" s="1">
        <v>229</v>
      </c>
      <c r="N42" s="1">
        <v>285</v>
      </c>
      <c r="O42" s="1">
        <v>6</v>
      </c>
      <c r="P42" s="1">
        <v>291</v>
      </c>
      <c r="Q42" s="1">
        <v>511</v>
      </c>
      <c r="R42" s="1">
        <v>9</v>
      </c>
      <c r="S42" s="1">
        <v>520</v>
      </c>
      <c r="V42" s="44" t="s">
        <v>106</v>
      </c>
      <c r="W42" s="19">
        <f t="shared" si="8"/>
        <v>155</v>
      </c>
      <c r="X42" s="19">
        <f t="shared" si="9"/>
        <v>118</v>
      </c>
      <c r="Y42" s="19">
        <f t="shared" si="10"/>
        <v>141</v>
      </c>
      <c r="Z42" s="19">
        <f t="shared" si="3"/>
        <v>259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1</v>
      </c>
      <c r="J43" s="1">
        <v>250</v>
      </c>
      <c r="K43" s="1">
        <v>248</v>
      </c>
      <c r="L43" s="1">
        <v>1</v>
      </c>
      <c r="M43" s="1">
        <v>249</v>
      </c>
      <c r="N43" s="1">
        <v>271</v>
      </c>
      <c r="O43" s="1">
        <v>0</v>
      </c>
      <c r="P43" s="1">
        <v>271</v>
      </c>
      <c r="Q43" s="1">
        <v>519</v>
      </c>
      <c r="R43" s="1">
        <v>1</v>
      </c>
      <c r="S43" s="1">
        <v>520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6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1" t="s">
        <v>112</v>
      </c>
      <c r="AC45" s="52"/>
      <c r="AD45" s="24">
        <f>VLOOKUP($A37,$A$2:$S$67,10,FALSE)</f>
        <v>456</v>
      </c>
      <c r="AE45" s="24">
        <f>VLOOKUP($A37,$A$2:$S$67,13,FALSE)</f>
        <v>504</v>
      </c>
      <c r="AF45" s="24">
        <f>VLOOKUP($A37,$A$2:$S$67,16,FALSE)</f>
        <v>560</v>
      </c>
      <c r="AG45" s="19">
        <f>AE45+AF45</f>
        <v>1064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64</v>
      </c>
      <c r="H46" s="1">
        <v>0</v>
      </c>
      <c r="I46" s="1">
        <v>0</v>
      </c>
      <c r="J46" s="1">
        <v>64</v>
      </c>
      <c r="K46" s="1">
        <v>57</v>
      </c>
      <c r="L46" s="1">
        <v>0</v>
      </c>
      <c r="M46" s="1">
        <v>57</v>
      </c>
      <c r="N46" s="1">
        <v>64</v>
      </c>
      <c r="O46" s="1">
        <v>0</v>
      </c>
      <c r="P46" s="1">
        <v>64</v>
      </c>
      <c r="Q46" s="1">
        <v>121</v>
      </c>
      <c r="R46" s="1">
        <v>0</v>
      </c>
      <c r="S46" s="1">
        <v>121</v>
      </c>
      <c r="V46" s="44" t="s">
        <v>113</v>
      </c>
      <c r="W46" s="19">
        <f t="shared" si="8"/>
        <v>112</v>
      </c>
      <c r="X46" s="19">
        <f t="shared" si="9"/>
        <v>124</v>
      </c>
      <c r="Y46" s="19">
        <f t="shared" si="10"/>
        <v>141</v>
      </c>
      <c r="Z46" s="19">
        <f t="shared" si="3"/>
        <v>265</v>
      </c>
      <c r="AA46" s="28"/>
      <c r="AB46" s="51" t="s">
        <v>114</v>
      </c>
      <c r="AC46" s="52"/>
      <c r="AD46" s="24">
        <f>VLOOKUP($A38,$A$2:$S$67,10,FALSE)</f>
        <v>423</v>
      </c>
      <c r="AE46" s="24">
        <f>VLOOKUP($A38,$A$2:$S$67,13,FALSE)</f>
        <v>559</v>
      </c>
      <c r="AF46" s="24">
        <f>VLOOKUP($A38,$A$2:$S$67,16,FALSE)</f>
        <v>591</v>
      </c>
      <c r="AG46" s="19">
        <f>AE46+AF46</f>
        <v>1150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58</v>
      </c>
      <c r="Y47" s="19">
        <f t="shared" si="10"/>
        <v>67</v>
      </c>
      <c r="Z47" s="19">
        <f t="shared" si="3"/>
        <v>125</v>
      </c>
      <c r="AA47" s="28"/>
      <c r="AB47" s="51" t="s">
        <v>116</v>
      </c>
      <c r="AC47" s="52"/>
      <c r="AD47" s="24">
        <f>VLOOKUP($A39,$A$2:$S$67,10,FALSE)</f>
        <v>197</v>
      </c>
      <c r="AE47" s="24">
        <f>VLOOKUP($A39,$A$2:$S$67,13,FALSE)</f>
        <v>319</v>
      </c>
      <c r="AF47" s="24">
        <f>VLOOKUP($A39,$A$2:$S$67,16,FALSE)</f>
        <v>312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375</v>
      </c>
      <c r="X48" s="19">
        <f t="shared" si="9"/>
        <v>370</v>
      </c>
      <c r="Y48" s="19">
        <f t="shared" si="10"/>
        <v>362</v>
      </c>
      <c r="Z48" s="19">
        <f t="shared" si="3"/>
        <v>732</v>
      </c>
      <c r="AA48" s="28"/>
      <c r="AB48" s="51" t="s">
        <v>118</v>
      </c>
      <c r="AC48" s="52"/>
      <c r="AD48" s="24">
        <f>VLOOKUP($A40,$A$2:$S$67,10,FALSE)</f>
        <v>370</v>
      </c>
      <c r="AE48" s="24">
        <f>VLOOKUP($A40,$A$2:$S$67,13,FALSE)</f>
        <v>577</v>
      </c>
      <c r="AF48" s="24">
        <f>VLOOKUP($A40,$A$2:$S$67,16,FALSE)</f>
        <v>592</v>
      </c>
      <c r="AG48" s="19">
        <f>AE48+AF48</f>
        <v>1169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36</v>
      </c>
      <c r="H49" s="1">
        <v>0</v>
      </c>
      <c r="I49" s="1">
        <v>0</v>
      </c>
      <c r="J49" s="1">
        <v>36</v>
      </c>
      <c r="K49" s="1">
        <v>42</v>
      </c>
      <c r="L49" s="1">
        <v>0</v>
      </c>
      <c r="M49" s="1">
        <v>42</v>
      </c>
      <c r="N49" s="1">
        <v>41</v>
      </c>
      <c r="O49" s="1">
        <v>0</v>
      </c>
      <c r="P49" s="1">
        <v>41</v>
      </c>
      <c r="Q49" s="1">
        <v>83</v>
      </c>
      <c r="R49" s="1">
        <v>0</v>
      </c>
      <c r="S49" s="1">
        <v>83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1" t="s">
        <v>103</v>
      </c>
      <c r="AC49" s="52"/>
      <c r="AD49" s="24">
        <f>VLOOKUP($A41,$A$2:$S$67,10,FALSE)</f>
        <v>327</v>
      </c>
      <c r="AE49" s="24">
        <f>VLOOKUP($A41,$A$2:$S$67,13,FALSE)</f>
        <v>499</v>
      </c>
      <c r="AF49" s="24">
        <f>VLOOKUP($A41,$A$2:$S$67,16,FALSE)</f>
        <v>520</v>
      </c>
      <c r="AG49" s="19">
        <f>AE49+AF49</f>
        <v>1019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18</v>
      </c>
      <c r="L50" s="1">
        <v>0</v>
      </c>
      <c r="M50" s="1">
        <v>18</v>
      </c>
      <c r="N50" s="1">
        <v>14</v>
      </c>
      <c r="O50" s="1">
        <v>0</v>
      </c>
      <c r="P50" s="1">
        <v>14</v>
      </c>
      <c r="Q50" s="1">
        <v>32</v>
      </c>
      <c r="R50" s="1">
        <v>0</v>
      </c>
      <c r="S50" s="1">
        <v>32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51" t="s">
        <v>67</v>
      </c>
      <c r="AC50" s="52"/>
      <c r="AD50" s="19">
        <f>SUM(AD45:AD49)</f>
        <v>1773</v>
      </c>
      <c r="AE50" s="19">
        <f>SUM(AE45:AE49)</f>
        <v>2458</v>
      </c>
      <c r="AF50" s="19">
        <f>SUM(AF45:AF49)</f>
        <v>2575</v>
      </c>
      <c r="AG50" s="19">
        <f>SUM(AG45:AG49)</f>
        <v>5033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103</v>
      </c>
      <c r="L51" s="1">
        <v>4</v>
      </c>
      <c r="M51" s="1">
        <v>107</v>
      </c>
      <c r="N51" s="1">
        <v>120</v>
      </c>
      <c r="O51" s="1">
        <v>2</v>
      </c>
      <c r="P51" s="1">
        <v>122</v>
      </c>
      <c r="Q51" s="1">
        <v>223</v>
      </c>
      <c r="R51" s="1">
        <v>6</v>
      </c>
      <c r="S51" s="1">
        <v>229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139</v>
      </c>
      <c r="H52" s="1">
        <v>22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138</v>
      </c>
      <c r="O52" s="1">
        <v>20</v>
      </c>
      <c r="P52" s="1">
        <v>158</v>
      </c>
      <c r="Q52" s="1">
        <v>266</v>
      </c>
      <c r="R52" s="1">
        <v>23</v>
      </c>
      <c r="S52" s="1">
        <v>289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26</v>
      </c>
      <c r="L54" s="1">
        <v>5</v>
      </c>
      <c r="M54" s="1">
        <v>31</v>
      </c>
      <c r="N54" s="1">
        <v>35</v>
      </c>
      <c r="O54" s="1">
        <v>0</v>
      </c>
      <c r="P54" s="1">
        <v>35</v>
      </c>
      <c r="Q54" s="1">
        <v>61</v>
      </c>
      <c r="R54" s="1">
        <v>5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3</v>
      </c>
      <c r="M55" s="1">
        <v>100</v>
      </c>
      <c r="N55" s="1">
        <v>105</v>
      </c>
      <c r="O55" s="1">
        <v>14</v>
      </c>
      <c r="P55" s="1">
        <v>119</v>
      </c>
      <c r="Q55" s="1">
        <v>202</v>
      </c>
      <c r="R55" s="1">
        <v>17</v>
      </c>
      <c r="S55" s="1">
        <v>219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45</v>
      </c>
      <c r="O56" s="1">
        <v>0</v>
      </c>
      <c r="P56" s="1">
        <v>45</v>
      </c>
      <c r="Q56" s="1">
        <v>92</v>
      </c>
      <c r="R56" s="1">
        <v>0</v>
      </c>
      <c r="S56" s="1">
        <v>92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15</v>
      </c>
      <c r="I57" s="1">
        <v>0</v>
      </c>
      <c r="J57" s="1">
        <v>155</v>
      </c>
      <c r="K57" s="1">
        <v>118</v>
      </c>
      <c r="L57" s="1">
        <v>0</v>
      </c>
      <c r="M57" s="1">
        <v>118</v>
      </c>
      <c r="N57" s="1">
        <v>125</v>
      </c>
      <c r="O57" s="1">
        <v>16</v>
      </c>
      <c r="P57" s="1">
        <v>141</v>
      </c>
      <c r="Q57" s="1">
        <v>243</v>
      </c>
      <c r="R57" s="1">
        <v>16</v>
      </c>
      <c r="S57" s="1">
        <v>259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110</v>
      </c>
      <c r="H61" s="1">
        <v>1</v>
      </c>
      <c r="I61" s="1">
        <v>1</v>
      </c>
      <c r="J61" s="1">
        <v>112</v>
      </c>
      <c r="K61" s="1">
        <v>122</v>
      </c>
      <c r="L61" s="1">
        <v>2</v>
      </c>
      <c r="M61" s="1">
        <v>124</v>
      </c>
      <c r="N61" s="1">
        <v>141</v>
      </c>
      <c r="O61" s="1">
        <v>0</v>
      </c>
      <c r="P61" s="1">
        <v>141</v>
      </c>
      <c r="Q61" s="1">
        <v>263</v>
      </c>
      <c r="R61" s="1">
        <v>2</v>
      </c>
      <c r="S61" s="1">
        <v>265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57</v>
      </c>
      <c r="L62" s="1">
        <v>1</v>
      </c>
      <c r="M62" s="1">
        <v>58</v>
      </c>
      <c r="N62" s="1">
        <v>64</v>
      </c>
      <c r="O62" s="1">
        <v>3</v>
      </c>
      <c r="P62" s="1">
        <v>67</v>
      </c>
      <c r="Q62" s="1">
        <v>121</v>
      </c>
      <c r="R62" s="1">
        <v>4</v>
      </c>
      <c r="S62" s="1">
        <v>125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369</v>
      </c>
      <c r="H63" s="1">
        <v>3</v>
      </c>
      <c r="I63" s="1">
        <v>3</v>
      </c>
      <c r="J63" s="1">
        <v>375</v>
      </c>
      <c r="K63" s="1">
        <v>364</v>
      </c>
      <c r="L63" s="1">
        <v>6</v>
      </c>
      <c r="M63" s="1">
        <v>370</v>
      </c>
      <c r="N63" s="1">
        <v>362</v>
      </c>
      <c r="O63" s="1">
        <v>0</v>
      </c>
      <c r="P63" s="1">
        <v>362</v>
      </c>
      <c r="Q63" s="1">
        <v>726</v>
      </c>
      <c r="R63" s="1">
        <v>6</v>
      </c>
      <c r="S63" s="1">
        <v>732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Q23" sqref="AQ23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2" t="s">
        <v>131</v>
      </c>
      <c r="W1" s="63"/>
      <c r="X1" s="63"/>
      <c r="Y1" s="63"/>
      <c r="Z1" s="63"/>
      <c r="AA1" s="63"/>
      <c r="AB1" s="63"/>
      <c r="AC1" s="63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138</v>
      </c>
      <c r="L2" s="1">
        <v>1</v>
      </c>
      <c r="M2" s="1">
        <v>139</v>
      </c>
      <c r="N2" s="1">
        <v>161</v>
      </c>
      <c r="O2" s="1">
        <v>2</v>
      </c>
      <c r="P2" s="1">
        <v>163</v>
      </c>
      <c r="Q2" s="1">
        <v>299</v>
      </c>
      <c r="R2" s="1">
        <v>3</v>
      </c>
      <c r="S2" s="1">
        <v>302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4" t="s">
        <v>26</v>
      </c>
      <c r="AC3" s="65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139</v>
      </c>
      <c r="Y4" s="19">
        <f t="shared" ref="Y4:Y21" si="2">VLOOKUP($A2,$A$2:$S$67,16,FALSE)</f>
        <v>163</v>
      </c>
      <c r="Z4" s="19">
        <f t="shared" ref="Z4:Z52" si="3">Y4+X4</f>
        <v>302</v>
      </c>
      <c r="AA4" s="16"/>
      <c r="AB4" s="66" t="s">
        <v>29</v>
      </c>
      <c r="AC4" s="54"/>
      <c r="AD4" s="4" t="s">
        <v>41</v>
      </c>
      <c r="AE4" s="19">
        <f>SUM(K2:K67)</f>
        <v>13373</v>
      </c>
      <c r="AF4" s="19">
        <f>SUM(N2:N67)</f>
        <v>14737</v>
      </c>
      <c r="AG4" s="20">
        <f>AE4+AF4</f>
        <v>28110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6" t="s">
        <v>31</v>
      </c>
      <c r="AC5" s="54"/>
      <c r="AD5" s="4" t="s">
        <v>41</v>
      </c>
      <c r="AE5" s="19">
        <f>SUM(L2:L67)</f>
        <v>101</v>
      </c>
      <c r="AF5" s="19">
        <f>SUM(O2:O67)</f>
        <v>139</v>
      </c>
      <c r="AG5" s="20">
        <f>AE5+AF5</f>
        <v>240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7" t="s">
        <v>33</v>
      </c>
      <c r="AC6" s="68"/>
      <c r="AD6" s="21">
        <f>SUM(J2:J67)</f>
        <v>12489</v>
      </c>
      <c r="AE6" s="21">
        <f>SUM(AE4:AE5)</f>
        <v>13474</v>
      </c>
      <c r="AF6" s="19">
        <f>SUM(AF4:AF5)</f>
        <v>14876</v>
      </c>
      <c r="AG6" s="22">
        <f>SUM(AG4:AG5)</f>
        <v>28350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63</v>
      </c>
      <c r="H7" s="1">
        <v>0</v>
      </c>
      <c r="I7" s="1">
        <v>0</v>
      </c>
      <c r="J7" s="1">
        <v>63</v>
      </c>
      <c r="K7" s="1">
        <v>63</v>
      </c>
      <c r="L7" s="1">
        <v>0</v>
      </c>
      <c r="M7" s="1">
        <v>63</v>
      </c>
      <c r="N7" s="1">
        <v>74</v>
      </c>
      <c r="O7" s="1">
        <v>0</v>
      </c>
      <c r="P7" s="1">
        <v>74</v>
      </c>
      <c r="Q7" s="1">
        <v>137</v>
      </c>
      <c r="R7" s="1">
        <v>0</v>
      </c>
      <c r="S7" s="1">
        <v>137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7" t="s">
        <v>35</v>
      </c>
      <c r="AC7" s="58"/>
      <c r="AD7" s="23">
        <f>AD8-AD10-AD11</f>
        <v>11</v>
      </c>
      <c r="AE7" s="23">
        <f>AE8+AE9-AE10-AE11</f>
        <v>-9</v>
      </c>
      <c r="AF7" s="23">
        <f>AF8+AF9-AF10-AF11</f>
        <v>-8</v>
      </c>
      <c r="AG7" s="23">
        <f>AG8+AG9-AG10-AG11</f>
        <v>-17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59" t="s">
        <v>37</v>
      </c>
      <c r="AC8" s="8" t="s">
        <v>38</v>
      </c>
      <c r="AD8" s="5">
        <v>45</v>
      </c>
      <c r="AE8" s="5">
        <v>41</v>
      </c>
      <c r="AF8" s="5">
        <v>27</v>
      </c>
      <c r="AG8" s="5">
        <f>SUM(AE8:AF8)</f>
        <v>68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63</v>
      </c>
      <c r="X9" s="19">
        <f t="shared" si="1"/>
        <v>63</v>
      </c>
      <c r="Y9" s="19">
        <f t="shared" si="2"/>
        <v>74</v>
      </c>
      <c r="Z9" s="19">
        <f t="shared" si="3"/>
        <v>137</v>
      </c>
      <c r="AA9" s="16"/>
      <c r="AB9" s="60"/>
      <c r="AC9" s="6" t="s">
        <v>40</v>
      </c>
      <c r="AD9" s="6" t="s">
        <v>41</v>
      </c>
      <c r="AE9" s="7">
        <v>2</v>
      </c>
      <c r="AF9" s="7">
        <v>3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125</v>
      </c>
      <c r="L10" s="1">
        <v>0</v>
      </c>
      <c r="M10" s="1">
        <v>125</v>
      </c>
      <c r="N10" s="1">
        <v>126</v>
      </c>
      <c r="O10" s="1">
        <v>1</v>
      </c>
      <c r="P10" s="1">
        <v>127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0"/>
      <c r="AC10" s="8" t="s">
        <v>43</v>
      </c>
      <c r="AD10" s="5">
        <v>28</v>
      </c>
      <c r="AE10" s="5">
        <v>39</v>
      </c>
      <c r="AF10" s="5">
        <v>34</v>
      </c>
      <c r="AG10" s="5">
        <f>SUM(AE10:AF10)</f>
        <v>73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1"/>
      <c r="AC11" s="9" t="s">
        <v>45</v>
      </c>
      <c r="AD11" s="3">
        <v>6</v>
      </c>
      <c r="AE11" s="3">
        <v>13</v>
      </c>
      <c r="AF11" s="3">
        <v>4</v>
      </c>
      <c r="AG11" s="5">
        <f>SUM(AE11:AF11)</f>
        <v>17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118</v>
      </c>
      <c r="X12" s="19">
        <f t="shared" si="1"/>
        <v>125</v>
      </c>
      <c r="Y12" s="19">
        <f t="shared" si="2"/>
        <v>127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51" t="s">
        <v>125</v>
      </c>
      <c r="AC13" s="54"/>
      <c r="AD13" s="51"/>
      <c r="AE13" s="53"/>
      <c r="AF13" s="53"/>
      <c r="AG13" s="5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5" t="s">
        <v>60</v>
      </c>
      <c r="AC15" s="56"/>
      <c r="AD15" s="31">
        <f>VLOOKUP($A22,$A$2:$S$67,10,FALSE)+AD16</f>
        <v>813</v>
      </c>
      <c r="AE15" s="31">
        <f>VLOOKUP($A22,$A$2:$S$67,13,FALSE)+AE16</f>
        <v>812</v>
      </c>
      <c r="AF15" s="31">
        <f>VLOOKUP($A22,$A$2:$S$67,16,FALSE)+AF16</f>
        <v>916</v>
      </c>
      <c r="AG15" s="31">
        <f t="shared" ref="AG15:AG23" si="4">AE15+AF15</f>
        <v>1728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666</v>
      </c>
      <c r="AF16" s="35">
        <f>VLOOKUP($A36,$A$2:$S$67,16,FALSE)</f>
        <v>765</v>
      </c>
      <c r="AG16" s="36">
        <f t="shared" si="4"/>
        <v>1431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51" t="s">
        <v>63</v>
      </c>
      <c r="AC17" s="54"/>
      <c r="AD17" s="24">
        <f t="shared" ref="AD17:AD23" si="5">VLOOKUP($A23,$A$2:$S$67,10,FALSE)</f>
        <v>228</v>
      </c>
      <c r="AE17" s="24">
        <f t="shared" ref="AE17:AE23" si="6">VLOOKUP($A23,$A$2:$S$67,13,FALSE)</f>
        <v>183</v>
      </c>
      <c r="AF17" s="24">
        <f t="shared" ref="AF17:AF23" si="7">VLOOKUP($A23,$A$2:$S$67,16,FALSE)</f>
        <v>260</v>
      </c>
      <c r="AG17" s="19">
        <f t="shared" si="4"/>
        <v>443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285</v>
      </c>
      <c r="H18" s="1">
        <v>2</v>
      </c>
      <c r="I18" s="1">
        <v>1</v>
      </c>
      <c r="J18" s="1">
        <v>288</v>
      </c>
      <c r="K18" s="1">
        <v>265</v>
      </c>
      <c r="L18" s="1">
        <v>4</v>
      </c>
      <c r="M18" s="1">
        <v>269</v>
      </c>
      <c r="N18" s="1">
        <v>296</v>
      </c>
      <c r="O18" s="1">
        <v>1</v>
      </c>
      <c r="P18" s="1">
        <v>297</v>
      </c>
      <c r="Q18" s="1">
        <v>561</v>
      </c>
      <c r="R18" s="1">
        <v>5</v>
      </c>
      <c r="S18" s="1">
        <v>566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1" t="s">
        <v>53</v>
      </c>
      <c r="AC18" s="54"/>
      <c r="AD18" s="24">
        <f t="shared" si="5"/>
        <v>456</v>
      </c>
      <c r="AE18" s="24">
        <f t="shared" si="6"/>
        <v>435</v>
      </c>
      <c r="AF18" s="24">
        <f t="shared" si="7"/>
        <v>508</v>
      </c>
      <c r="AG18" s="19">
        <f t="shared" si="4"/>
        <v>943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176</v>
      </c>
      <c r="H19" s="1">
        <v>0</v>
      </c>
      <c r="I19" s="1">
        <v>0</v>
      </c>
      <c r="J19" s="1">
        <v>176</v>
      </c>
      <c r="K19" s="1">
        <v>156</v>
      </c>
      <c r="L19" s="1">
        <v>0</v>
      </c>
      <c r="M19" s="1">
        <v>156</v>
      </c>
      <c r="N19" s="1">
        <v>191</v>
      </c>
      <c r="O19" s="1">
        <v>0</v>
      </c>
      <c r="P19" s="1">
        <v>191</v>
      </c>
      <c r="Q19" s="1">
        <v>347</v>
      </c>
      <c r="R19" s="1">
        <v>0</v>
      </c>
      <c r="S19" s="1">
        <v>347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1" t="s">
        <v>68</v>
      </c>
      <c r="AC19" s="54"/>
      <c r="AD19" s="24">
        <f t="shared" si="5"/>
        <v>258</v>
      </c>
      <c r="AE19" s="24">
        <f t="shared" si="6"/>
        <v>127</v>
      </c>
      <c r="AF19" s="24">
        <f t="shared" si="7"/>
        <v>242</v>
      </c>
      <c r="AG19" s="19">
        <f t="shared" si="4"/>
        <v>369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288</v>
      </c>
      <c r="X20" s="19">
        <f t="shared" si="1"/>
        <v>269</v>
      </c>
      <c r="Y20" s="19">
        <f t="shared" si="2"/>
        <v>297</v>
      </c>
      <c r="Z20" s="19">
        <f t="shared" si="3"/>
        <v>566</v>
      </c>
      <c r="AA20" s="28"/>
      <c r="AB20" s="51" t="s">
        <v>57</v>
      </c>
      <c r="AC20" s="54"/>
      <c r="AD20" s="24">
        <f t="shared" si="5"/>
        <v>495</v>
      </c>
      <c r="AE20" s="24">
        <f t="shared" si="6"/>
        <v>468</v>
      </c>
      <c r="AF20" s="24">
        <f t="shared" si="7"/>
        <v>543</v>
      </c>
      <c r="AG20" s="19">
        <f t="shared" si="4"/>
        <v>1011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176</v>
      </c>
      <c r="X21" s="19">
        <f t="shared" si="1"/>
        <v>156</v>
      </c>
      <c r="Y21" s="19">
        <f t="shared" si="2"/>
        <v>191</v>
      </c>
      <c r="Z21" s="19">
        <f t="shared" si="3"/>
        <v>347</v>
      </c>
      <c r="AA21" s="28"/>
      <c r="AB21" s="51" t="s">
        <v>59</v>
      </c>
      <c r="AC21" s="54"/>
      <c r="AD21" s="24">
        <f t="shared" si="5"/>
        <v>298</v>
      </c>
      <c r="AE21" s="24">
        <f t="shared" si="6"/>
        <v>258</v>
      </c>
      <c r="AF21" s="24">
        <f t="shared" si="7"/>
        <v>332</v>
      </c>
      <c r="AG21" s="19">
        <f t="shared" si="4"/>
        <v>590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9</v>
      </c>
      <c r="I22" s="1">
        <v>3</v>
      </c>
      <c r="J22" s="1">
        <v>150</v>
      </c>
      <c r="K22" s="1">
        <v>139</v>
      </c>
      <c r="L22" s="1">
        <v>7</v>
      </c>
      <c r="M22" s="1">
        <v>146</v>
      </c>
      <c r="N22" s="1">
        <v>144</v>
      </c>
      <c r="O22" s="1">
        <v>7</v>
      </c>
      <c r="P22" s="1">
        <v>151</v>
      </c>
      <c r="Q22" s="1">
        <v>283</v>
      </c>
      <c r="R22" s="1">
        <v>14</v>
      </c>
      <c r="S22" s="1">
        <v>297</v>
      </c>
      <c r="V22" s="44" t="s">
        <v>61</v>
      </c>
      <c r="W22" s="19">
        <f>AD15+AD17+AD18</f>
        <v>1497</v>
      </c>
      <c r="X22" s="19">
        <f>AE15+AE17+AE18</f>
        <v>1430</v>
      </c>
      <c r="Y22" s="19">
        <f>AF15+AF17+AF18</f>
        <v>1684</v>
      </c>
      <c r="Z22" s="19">
        <f t="shared" si="3"/>
        <v>3114</v>
      </c>
      <c r="AA22" s="28"/>
      <c r="AB22" s="51" t="s">
        <v>62</v>
      </c>
      <c r="AC22" s="54"/>
      <c r="AD22" s="24">
        <f t="shared" si="5"/>
        <v>300</v>
      </c>
      <c r="AE22" s="24">
        <f t="shared" si="6"/>
        <v>284</v>
      </c>
      <c r="AF22" s="24">
        <f t="shared" si="7"/>
        <v>332</v>
      </c>
      <c r="AG22" s="19">
        <f t="shared" si="4"/>
        <v>616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183</v>
      </c>
      <c r="L23" s="1">
        <v>0</v>
      </c>
      <c r="M23" s="1">
        <v>183</v>
      </c>
      <c r="N23" s="1">
        <v>260</v>
      </c>
      <c r="O23" s="1">
        <v>0</v>
      </c>
      <c r="P23" s="1">
        <v>260</v>
      </c>
      <c r="Q23" s="1">
        <v>443</v>
      </c>
      <c r="R23" s="1">
        <v>0</v>
      </c>
      <c r="S23" s="1">
        <v>443</v>
      </c>
      <c r="V23" s="44" t="s">
        <v>64</v>
      </c>
      <c r="W23" s="19">
        <f>AD19+AD20+AD21+AD22+AD23</f>
        <v>1807</v>
      </c>
      <c r="X23" s="19">
        <f>AE19+AE20+AE21+AE22+AE23</f>
        <v>1566</v>
      </c>
      <c r="Y23" s="19">
        <f>AF19+AF20+AF21+AF22+AF23</f>
        <v>1944</v>
      </c>
      <c r="Z23" s="19">
        <f t="shared" si="3"/>
        <v>3510</v>
      </c>
      <c r="AA23" s="28"/>
      <c r="AB23" s="51" t="s">
        <v>65</v>
      </c>
      <c r="AC23" s="54"/>
      <c r="AD23" s="24">
        <f t="shared" si="5"/>
        <v>456</v>
      </c>
      <c r="AE23" s="24">
        <f t="shared" si="6"/>
        <v>429</v>
      </c>
      <c r="AF23" s="24">
        <f t="shared" si="7"/>
        <v>495</v>
      </c>
      <c r="AG23" s="19">
        <f t="shared" si="4"/>
        <v>924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449</v>
      </c>
      <c r="H24" s="1">
        <v>6</v>
      </c>
      <c r="I24" s="1">
        <v>1</v>
      </c>
      <c r="J24" s="1">
        <v>456</v>
      </c>
      <c r="K24" s="1">
        <v>429</v>
      </c>
      <c r="L24" s="1">
        <v>6</v>
      </c>
      <c r="M24" s="1">
        <v>435</v>
      </c>
      <c r="N24" s="1">
        <v>507</v>
      </c>
      <c r="O24" s="1">
        <v>1</v>
      </c>
      <c r="P24" s="1">
        <v>508</v>
      </c>
      <c r="Q24" s="1">
        <v>936</v>
      </c>
      <c r="R24" s="1">
        <v>7</v>
      </c>
      <c r="S24" s="1">
        <v>943</v>
      </c>
      <c r="V24" s="44" t="s">
        <v>66</v>
      </c>
      <c r="W24" s="19">
        <f>AD31+AD32</f>
        <v>1388</v>
      </c>
      <c r="X24" s="19">
        <f>AE31+AE32</f>
        <v>1602</v>
      </c>
      <c r="Y24" s="19">
        <f>AF31+AF32</f>
        <v>1741</v>
      </c>
      <c r="Z24" s="19">
        <f t="shared" si="3"/>
        <v>3343</v>
      </c>
      <c r="AA24" s="16"/>
      <c r="AB24" s="51" t="s">
        <v>128</v>
      </c>
      <c r="AC24" s="54"/>
      <c r="AD24" s="19">
        <f>AD15+SUM(AD17:AD23)</f>
        <v>3304</v>
      </c>
      <c r="AE24" s="19">
        <f>AE15+SUM(AE17:AE23)</f>
        <v>2996</v>
      </c>
      <c r="AF24" s="19">
        <f>AF15+SUM(AF17:AF23)</f>
        <v>3628</v>
      </c>
      <c r="AG24" s="19">
        <f>AG15+SUM(AG17:AG23)</f>
        <v>6624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255</v>
      </c>
      <c r="H25" s="1">
        <v>3</v>
      </c>
      <c r="I25" s="1">
        <v>0</v>
      </c>
      <c r="J25" s="1">
        <v>258</v>
      </c>
      <c r="K25" s="1">
        <v>125</v>
      </c>
      <c r="L25" s="1">
        <v>2</v>
      </c>
      <c r="M25" s="1">
        <v>127</v>
      </c>
      <c r="N25" s="1">
        <v>241</v>
      </c>
      <c r="O25" s="1">
        <v>1</v>
      </c>
      <c r="P25" s="1">
        <v>242</v>
      </c>
      <c r="Q25" s="1">
        <v>366</v>
      </c>
      <c r="R25" s="1">
        <v>3</v>
      </c>
      <c r="S25" s="1">
        <v>369</v>
      </c>
      <c r="V25" s="44" t="s">
        <v>69</v>
      </c>
      <c r="W25" s="19">
        <f>AD33+AD34</f>
        <v>510</v>
      </c>
      <c r="X25" s="19">
        <f>AE33+AE34</f>
        <v>475</v>
      </c>
      <c r="Y25" s="19">
        <f>AF33+AF34</f>
        <v>561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492</v>
      </c>
      <c r="H26" s="1">
        <v>1</v>
      </c>
      <c r="I26" s="1">
        <v>2</v>
      </c>
      <c r="J26" s="1">
        <v>495</v>
      </c>
      <c r="K26" s="1">
        <v>466</v>
      </c>
      <c r="L26" s="1">
        <v>2</v>
      </c>
      <c r="M26" s="1">
        <v>468</v>
      </c>
      <c r="N26" s="1">
        <v>542</v>
      </c>
      <c r="O26" s="1">
        <v>1</v>
      </c>
      <c r="P26" s="1">
        <v>543</v>
      </c>
      <c r="Q26" s="1">
        <v>1008</v>
      </c>
      <c r="R26" s="1">
        <v>3</v>
      </c>
      <c r="S26" s="1">
        <v>1011</v>
      </c>
      <c r="V26" s="44" t="s">
        <v>71</v>
      </c>
      <c r="W26" s="19">
        <f>AD35+AD36+AD37</f>
        <v>2258</v>
      </c>
      <c r="X26" s="19">
        <f>AE35+AE36+AE37</f>
        <v>2914</v>
      </c>
      <c r="Y26" s="19">
        <f>AF35+AF36+AF37</f>
        <v>3071</v>
      </c>
      <c r="Z26" s="19">
        <f t="shared" si="3"/>
        <v>5985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257</v>
      </c>
      <c r="L27" s="1">
        <v>1</v>
      </c>
      <c r="M27" s="1">
        <v>258</v>
      </c>
      <c r="N27" s="1">
        <v>331</v>
      </c>
      <c r="O27" s="1">
        <v>1</v>
      </c>
      <c r="P27" s="1">
        <v>332</v>
      </c>
      <c r="Q27" s="1">
        <v>588</v>
      </c>
      <c r="R27" s="1">
        <v>2</v>
      </c>
      <c r="S27" s="1">
        <v>590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283</v>
      </c>
      <c r="L28" s="1">
        <v>1</v>
      </c>
      <c r="M28" s="1">
        <v>284</v>
      </c>
      <c r="N28" s="1">
        <v>330</v>
      </c>
      <c r="O28" s="1">
        <v>2</v>
      </c>
      <c r="P28" s="1">
        <v>332</v>
      </c>
      <c r="Q28" s="1">
        <v>613</v>
      </c>
      <c r="R28" s="1">
        <v>3</v>
      </c>
      <c r="S28" s="1">
        <v>616</v>
      </c>
      <c r="V28" s="44" t="s">
        <v>73</v>
      </c>
      <c r="W28" s="19">
        <f>AD50</f>
        <v>1770</v>
      </c>
      <c r="X28" s="19">
        <f>AE50</f>
        <v>2456</v>
      </c>
      <c r="Y28" s="19">
        <f>AF50</f>
        <v>2569</v>
      </c>
      <c r="Z28" s="19">
        <f t="shared" si="3"/>
        <v>5025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427</v>
      </c>
      <c r="L29" s="1">
        <v>2</v>
      </c>
      <c r="M29" s="1">
        <v>429</v>
      </c>
      <c r="N29" s="1">
        <v>494</v>
      </c>
      <c r="O29" s="1">
        <v>1</v>
      </c>
      <c r="P29" s="1">
        <v>495</v>
      </c>
      <c r="Q29" s="1">
        <v>921</v>
      </c>
      <c r="R29" s="1">
        <v>3</v>
      </c>
      <c r="S29" s="1">
        <v>924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1" t="s">
        <v>75</v>
      </c>
      <c r="AC29" s="52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706</v>
      </c>
      <c r="H30" s="1">
        <v>0</v>
      </c>
      <c r="I30" s="1">
        <v>3</v>
      </c>
      <c r="J30" s="1">
        <v>709</v>
      </c>
      <c r="K30" s="1">
        <v>820</v>
      </c>
      <c r="L30" s="1">
        <v>0</v>
      </c>
      <c r="M30" s="1">
        <v>820</v>
      </c>
      <c r="N30" s="1">
        <v>887</v>
      </c>
      <c r="O30" s="1">
        <v>3</v>
      </c>
      <c r="P30" s="1">
        <v>890</v>
      </c>
      <c r="Q30" s="1">
        <v>1707</v>
      </c>
      <c r="R30" s="1">
        <v>3</v>
      </c>
      <c r="S30" s="1">
        <v>1710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9</v>
      </c>
      <c r="I31" s="1">
        <v>6</v>
      </c>
      <c r="J31" s="1">
        <v>679</v>
      </c>
      <c r="K31" s="1">
        <v>772</v>
      </c>
      <c r="L31" s="1">
        <v>10</v>
      </c>
      <c r="M31" s="1">
        <v>782</v>
      </c>
      <c r="N31" s="1">
        <v>844</v>
      </c>
      <c r="O31" s="1">
        <v>7</v>
      </c>
      <c r="P31" s="1">
        <v>851</v>
      </c>
      <c r="Q31" s="1">
        <v>1616</v>
      </c>
      <c r="R31" s="1">
        <v>17</v>
      </c>
      <c r="S31" s="1">
        <v>1633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51" t="s">
        <v>80</v>
      </c>
      <c r="AC31" s="52"/>
      <c r="AD31" s="24">
        <f>VLOOKUP($A30,$A$2:$S$67,10,FALSE)</f>
        <v>709</v>
      </c>
      <c r="AE31" s="24">
        <f>VLOOKUP($A30,$A$2:$S$67,13,FALSE)</f>
        <v>820</v>
      </c>
      <c r="AF31" s="24">
        <f>VLOOKUP($A30,$A$2:$S$67,16,FALSE)</f>
        <v>890</v>
      </c>
      <c r="AG31" s="19">
        <f t="shared" ref="AG31:AG37" si="11">AE31+AF31</f>
        <v>1710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5</v>
      </c>
      <c r="I32" s="1">
        <v>3</v>
      </c>
      <c r="J32" s="1">
        <v>700</v>
      </c>
      <c r="K32" s="1">
        <v>836</v>
      </c>
      <c r="L32" s="1">
        <v>4</v>
      </c>
      <c r="M32" s="1">
        <v>840</v>
      </c>
      <c r="N32" s="1">
        <v>920</v>
      </c>
      <c r="O32" s="1">
        <v>7</v>
      </c>
      <c r="P32" s="1">
        <v>927</v>
      </c>
      <c r="Q32" s="1">
        <v>1756</v>
      </c>
      <c r="R32" s="1">
        <v>11</v>
      </c>
      <c r="S32" s="1">
        <v>1767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1" t="s">
        <v>83</v>
      </c>
      <c r="AC32" s="52"/>
      <c r="AD32" s="24">
        <f>VLOOKUP($A31,$A$2:$S$67,10,FALSE)</f>
        <v>679</v>
      </c>
      <c r="AE32" s="24">
        <f>VLOOKUP($A31,$A$2:$S$67,13,FALSE)</f>
        <v>782</v>
      </c>
      <c r="AF32" s="24">
        <f>VLOOKUP($A31,$A$2:$S$67,16,FALSE)</f>
        <v>851</v>
      </c>
      <c r="AG32" s="19">
        <f t="shared" si="11"/>
        <v>1633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967</v>
      </c>
      <c r="H33" s="1">
        <v>1</v>
      </c>
      <c r="I33" s="1">
        <v>5</v>
      </c>
      <c r="J33" s="1">
        <v>973</v>
      </c>
      <c r="K33" s="1">
        <v>1366</v>
      </c>
      <c r="L33" s="1">
        <v>3</v>
      </c>
      <c r="M33" s="1">
        <v>1369</v>
      </c>
      <c r="N33" s="1">
        <v>1419</v>
      </c>
      <c r="O33" s="1">
        <v>4</v>
      </c>
      <c r="P33" s="1">
        <v>1423</v>
      </c>
      <c r="Q33" s="1">
        <v>2785</v>
      </c>
      <c r="R33" s="1">
        <v>7</v>
      </c>
      <c r="S33" s="1">
        <v>2792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1" t="s">
        <v>86</v>
      </c>
      <c r="AC33" s="52"/>
      <c r="AD33" s="24">
        <f>VLOOKUP($A42,$A$2:$S$67,10,FALSE)</f>
        <v>261</v>
      </c>
      <c r="AE33" s="24">
        <f>VLOOKUP($A42,$A$2:$S$67,13,FALSE)</f>
        <v>228</v>
      </c>
      <c r="AF33" s="24">
        <f>VLOOKUP($A42,$A$2:$S$67,16,FALSE)</f>
        <v>291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579</v>
      </c>
      <c r="H34" s="1">
        <v>1</v>
      </c>
      <c r="I34" s="1">
        <v>5</v>
      </c>
      <c r="J34" s="1">
        <v>585</v>
      </c>
      <c r="K34" s="1">
        <v>702</v>
      </c>
      <c r="L34" s="1">
        <v>3</v>
      </c>
      <c r="M34" s="1">
        <v>705</v>
      </c>
      <c r="N34" s="1">
        <v>718</v>
      </c>
      <c r="O34" s="1">
        <v>3</v>
      </c>
      <c r="P34" s="1">
        <v>721</v>
      </c>
      <c r="Q34" s="1">
        <v>1420</v>
      </c>
      <c r="R34" s="1">
        <v>6</v>
      </c>
      <c r="S34" s="1">
        <v>1426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51" t="s">
        <v>89</v>
      </c>
      <c r="AC34" s="52"/>
      <c r="AD34" s="24">
        <f>VLOOKUP($A43,$A$2:$S$67,10,FALSE)</f>
        <v>249</v>
      </c>
      <c r="AE34" s="24">
        <f>VLOOKUP($A43,$A$2:$S$67,13,FALSE)</f>
        <v>247</v>
      </c>
      <c r="AF34" s="24">
        <f>VLOOKUP($A43,$A$2:$S$67,16,FALSE)</f>
        <v>270</v>
      </c>
      <c r="AG34" s="19">
        <f t="shared" si="11"/>
        <v>517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18</v>
      </c>
      <c r="Y35" s="19">
        <f t="shared" si="10"/>
        <v>14</v>
      </c>
      <c r="Z35" s="19">
        <f t="shared" si="3"/>
        <v>32</v>
      </c>
      <c r="AA35" s="28"/>
      <c r="AB35" s="51" t="s">
        <v>92</v>
      </c>
      <c r="AC35" s="52"/>
      <c r="AD35" s="24">
        <f>VLOOKUP($A32,$A$2:$S$67,10,FALSE)</f>
        <v>700</v>
      </c>
      <c r="AE35" s="24">
        <f>VLOOKUP($A32,$A$2:$S$67,13,FALSE)</f>
        <v>840</v>
      </c>
      <c r="AF35" s="24">
        <f>VLOOKUP($A32,$A$2:$S$67,16,FALSE)</f>
        <v>927</v>
      </c>
      <c r="AG35" s="19">
        <f t="shared" si="11"/>
        <v>1767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662</v>
      </c>
      <c r="L36" s="1">
        <v>4</v>
      </c>
      <c r="M36" s="1">
        <v>666</v>
      </c>
      <c r="N36" s="1">
        <v>762</v>
      </c>
      <c r="O36" s="1">
        <v>3</v>
      </c>
      <c r="P36" s="1">
        <v>765</v>
      </c>
      <c r="Q36" s="1">
        <v>1424</v>
      </c>
      <c r="R36" s="1">
        <v>7</v>
      </c>
      <c r="S36" s="1">
        <v>1431</v>
      </c>
      <c r="V36" s="44" t="s">
        <v>94</v>
      </c>
      <c r="W36" s="19">
        <f t="shared" si="8"/>
        <v>117</v>
      </c>
      <c r="X36" s="19">
        <f t="shared" si="9"/>
        <v>106</v>
      </c>
      <c r="Y36" s="19">
        <f t="shared" si="10"/>
        <v>122</v>
      </c>
      <c r="Z36" s="19">
        <f t="shared" si="3"/>
        <v>228</v>
      </c>
      <c r="AA36" s="28"/>
      <c r="AB36" s="51" t="s">
        <v>84</v>
      </c>
      <c r="AC36" s="52"/>
      <c r="AD36" s="24">
        <f>VLOOKUP($A33,$A$2:$S$67,10,FALSE)</f>
        <v>973</v>
      </c>
      <c r="AE36" s="24">
        <f>VLOOKUP($A33,$A$2:$S$67,13,FALSE)</f>
        <v>1369</v>
      </c>
      <c r="AF36" s="24">
        <f>VLOOKUP($A33,$A$2:$S$67,16,FALSE)</f>
        <v>1423</v>
      </c>
      <c r="AG36" s="19">
        <f t="shared" si="11"/>
        <v>2792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452</v>
      </c>
      <c r="H37" s="1">
        <v>1</v>
      </c>
      <c r="I37" s="1">
        <v>2</v>
      </c>
      <c r="J37" s="1">
        <v>455</v>
      </c>
      <c r="K37" s="1">
        <v>497</v>
      </c>
      <c r="L37" s="1">
        <v>5</v>
      </c>
      <c r="M37" s="1">
        <v>502</v>
      </c>
      <c r="N37" s="1">
        <v>555</v>
      </c>
      <c r="O37" s="1">
        <v>4</v>
      </c>
      <c r="P37" s="1">
        <v>559</v>
      </c>
      <c r="Q37" s="1">
        <v>1052</v>
      </c>
      <c r="R37" s="1">
        <v>9</v>
      </c>
      <c r="S37" s="1">
        <v>1061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158</v>
      </c>
      <c r="Z37" s="19">
        <f t="shared" si="3"/>
        <v>289</v>
      </c>
      <c r="AA37" s="28"/>
      <c r="AB37" s="51" t="s">
        <v>87</v>
      </c>
      <c r="AC37" s="52"/>
      <c r="AD37" s="24">
        <f>VLOOKUP($A34,$A$2:$S$67,10,FALSE)</f>
        <v>585</v>
      </c>
      <c r="AE37" s="24">
        <f>VLOOKUP($A34,$A$2:$S$67,13,FALSE)</f>
        <v>705</v>
      </c>
      <c r="AF37" s="24">
        <f>VLOOKUP($A34,$A$2:$S$67,16,FALSE)</f>
        <v>721</v>
      </c>
      <c r="AG37" s="19">
        <f t="shared" si="11"/>
        <v>1426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415</v>
      </c>
      <c r="H38" s="1">
        <v>3</v>
      </c>
      <c r="I38" s="1">
        <v>3</v>
      </c>
      <c r="J38" s="1">
        <v>421</v>
      </c>
      <c r="K38" s="1">
        <v>555</v>
      </c>
      <c r="L38" s="1">
        <v>3</v>
      </c>
      <c r="M38" s="1">
        <v>558</v>
      </c>
      <c r="N38" s="1">
        <v>583</v>
      </c>
      <c r="O38" s="1">
        <v>5</v>
      </c>
      <c r="P38" s="1">
        <v>588</v>
      </c>
      <c r="Q38" s="1">
        <v>1138</v>
      </c>
      <c r="R38" s="1">
        <v>8</v>
      </c>
      <c r="S38" s="1">
        <v>1146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1" t="s">
        <v>67</v>
      </c>
      <c r="AC38" s="52"/>
      <c r="AD38" s="19">
        <f>SUM(AD31:AD37)</f>
        <v>4156</v>
      </c>
      <c r="AE38" s="19">
        <f>SUM(AE31:AE37)</f>
        <v>4991</v>
      </c>
      <c r="AF38" s="19">
        <f>SUM(AF31:AF37)</f>
        <v>5373</v>
      </c>
      <c r="AG38" s="19">
        <f>SUM(AG31:AG37)</f>
        <v>10364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191</v>
      </c>
      <c r="H39" s="1">
        <v>1</v>
      </c>
      <c r="I39" s="1">
        <v>6</v>
      </c>
      <c r="J39" s="1">
        <v>198</v>
      </c>
      <c r="K39" s="1">
        <v>316</v>
      </c>
      <c r="L39" s="1">
        <v>2</v>
      </c>
      <c r="M39" s="1">
        <v>318</v>
      </c>
      <c r="N39" s="1">
        <v>307</v>
      </c>
      <c r="O39" s="1">
        <v>6</v>
      </c>
      <c r="P39" s="1">
        <v>313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38</v>
      </c>
      <c r="X39" s="19">
        <f t="shared" si="9"/>
        <v>32</v>
      </c>
      <c r="Y39" s="19">
        <f t="shared" si="10"/>
        <v>35</v>
      </c>
      <c r="Z39" s="19">
        <f t="shared" si="3"/>
        <v>67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576</v>
      </c>
      <c r="L40" s="1">
        <v>3</v>
      </c>
      <c r="M40" s="1">
        <v>579</v>
      </c>
      <c r="N40" s="1">
        <v>586</v>
      </c>
      <c r="O40" s="1">
        <v>5</v>
      </c>
      <c r="P40" s="1">
        <v>591</v>
      </c>
      <c r="Q40" s="1">
        <v>1162</v>
      </c>
      <c r="R40" s="1">
        <v>8</v>
      </c>
      <c r="S40" s="1">
        <v>1170</v>
      </c>
      <c r="V40" s="44" t="s">
        <v>102</v>
      </c>
      <c r="W40" s="19">
        <f t="shared" si="8"/>
        <v>121</v>
      </c>
      <c r="X40" s="19">
        <f t="shared" si="9"/>
        <v>102</v>
      </c>
      <c r="Y40" s="19">
        <f t="shared" si="10"/>
        <v>119</v>
      </c>
      <c r="Z40" s="19">
        <f t="shared" si="3"/>
        <v>221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5</v>
      </c>
      <c r="J41" s="1">
        <v>326</v>
      </c>
      <c r="K41" s="1">
        <v>496</v>
      </c>
      <c r="L41" s="1">
        <v>3</v>
      </c>
      <c r="M41" s="1">
        <v>499</v>
      </c>
      <c r="N41" s="1">
        <v>514</v>
      </c>
      <c r="O41" s="1">
        <v>4</v>
      </c>
      <c r="P41" s="1">
        <v>518</v>
      </c>
      <c r="Q41" s="1">
        <v>1010</v>
      </c>
      <c r="R41" s="1">
        <v>7</v>
      </c>
      <c r="S41" s="1">
        <v>1017</v>
      </c>
      <c r="V41" s="44" t="s">
        <v>104</v>
      </c>
      <c r="W41" s="19">
        <f t="shared" si="8"/>
        <v>48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253</v>
      </c>
      <c r="H42" s="1">
        <v>4</v>
      </c>
      <c r="I42" s="1">
        <v>4</v>
      </c>
      <c r="J42" s="1">
        <v>261</v>
      </c>
      <c r="K42" s="1">
        <v>225</v>
      </c>
      <c r="L42" s="1">
        <v>3</v>
      </c>
      <c r="M42" s="1">
        <v>228</v>
      </c>
      <c r="N42" s="1">
        <v>285</v>
      </c>
      <c r="O42" s="1">
        <v>6</v>
      </c>
      <c r="P42" s="1">
        <v>291</v>
      </c>
      <c r="Q42" s="1">
        <v>510</v>
      </c>
      <c r="R42" s="1">
        <v>9</v>
      </c>
      <c r="S42" s="1">
        <v>519</v>
      </c>
      <c r="V42" s="44" t="s">
        <v>106</v>
      </c>
      <c r="W42" s="19">
        <f t="shared" si="8"/>
        <v>154</v>
      </c>
      <c r="X42" s="19">
        <f t="shared" si="9"/>
        <v>117</v>
      </c>
      <c r="Y42" s="19">
        <f t="shared" si="10"/>
        <v>141</v>
      </c>
      <c r="Z42" s="19">
        <f t="shared" si="3"/>
        <v>258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248</v>
      </c>
      <c r="H43" s="1">
        <v>0</v>
      </c>
      <c r="I43" s="1">
        <v>1</v>
      </c>
      <c r="J43" s="1">
        <v>249</v>
      </c>
      <c r="K43" s="1">
        <v>246</v>
      </c>
      <c r="L43" s="1">
        <v>1</v>
      </c>
      <c r="M43" s="1">
        <v>247</v>
      </c>
      <c r="N43" s="1">
        <v>270</v>
      </c>
      <c r="O43" s="1">
        <v>0</v>
      </c>
      <c r="P43" s="1">
        <v>270</v>
      </c>
      <c r="Q43" s="1">
        <v>516</v>
      </c>
      <c r="R43" s="1">
        <v>1</v>
      </c>
      <c r="S43" s="1">
        <v>517</v>
      </c>
      <c r="V43" s="44" t="s">
        <v>108</v>
      </c>
      <c r="W43" s="19">
        <f t="shared" si="8"/>
        <v>41</v>
      </c>
      <c r="X43" s="19">
        <f t="shared" si="9"/>
        <v>36</v>
      </c>
      <c r="Y43" s="19">
        <f t="shared" si="10"/>
        <v>43</v>
      </c>
      <c r="Z43" s="19">
        <f t="shared" si="3"/>
        <v>79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48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51" t="s">
        <v>112</v>
      </c>
      <c r="AC45" s="52"/>
      <c r="AD45" s="24">
        <f>VLOOKUP($A37,$A$2:$S$67,10,FALSE)</f>
        <v>455</v>
      </c>
      <c r="AE45" s="24">
        <f>VLOOKUP($A37,$A$2:$S$67,13,FALSE)</f>
        <v>502</v>
      </c>
      <c r="AF45" s="24">
        <f>VLOOKUP($A37,$A$2:$S$67,16,FALSE)</f>
        <v>559</v>
      </c>
      <c r="AG45" s="19">
        <f>AE45+AF45</f>
        <v>1061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113</v>
      </c>
      <c r="X46" s="19">
        <f t="shared" si="9"/>
        <v>124</v>
      </c>
      <c r="Y46" s="19">
        <f t="shared" si="10"/>
        <v>141</v>
      </c>
      <c r="Z46" s="19">
        <f t="shared" si="3"/>
        <v>265</v>
      </c>
      <c r="AA46" s="28"/>
      <c r="AB46" s="51" t="s">
        <v>114</v>
      </c>
      <c r="AC46" s="52"/>
      <c r="AD46" s="24">
        <f>VLOOKUP($A38,$A$2:$S$67,10,FALSE)</f>
        <v>421</v>
      </c>
      <c r="AE46" s="24">
        <f>VLOOKUP($A38,$A$2:$S$67,13,FALSE)</f>
        <v>558</v>
      </c>
      <c r="AF46" s="24">
        <f>VLOOKUP($A38,$A$2:$S$67,16,FALSE)</f>
        <v>588</v>
      </c>
      <c r="AG46" s="19">
        <f>AE46+AF46</f>
        <v>1146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58</v>
      </c>
      <c r="Y47" s="19">
        <f t="shared" si="10"/>
        <v>67</v>
      </c>
      <c r="Z47" s="19">
        <f t="shared" si="3"/>
        <v>125</v>
      </c>
      <c r="AA47" s="28"/>
      <c r="AB47" s="51" t="s">
        <v>116</v>
      </c>
      <c r="AC47" s="52"/>
      <c r="AD47" s="24">
        <f>VLOOKUP($A39,$A$2:$S$67,10,FALSE)</f>
        <v>198</v>
      </c>
      <c r="AE47" s="24">
        <f>VLOOKUP($A39,$A$2:$S$67,13,FALSE)</f>
        <v>318</v>
      </c>
      <c r="AF47" s="24">
        <f>VLOOKUP($A39,$A$2:$S$67,16,FALSE)</f>
        <v>313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375</v>
      </c>
      <c r="X48" s="19">
        <f t="shared" si="9"/>
        <v>369</v>
      </c>
      <c r="Y48" s="19">
        <f t="shared" si="10"/>
        <v>361</v>
      </c>
      <c r="Z48" s="19">
        <f t="shared" si="3"/>
        <v>730</v>
      </c>
      <c r="AA48" s="28"/>
      <c r="AB48" s="51" t="s">
        <v>118</v>
      </c>
      <c r="AC48" s="52"/>
      <c r="AD48" s="24">
        <f>VLOOKUP($A40,$A$2:$S$67,10,FALSE)</f>
        <v>370</v>
      </c>
      <c r="AE48" s="24">
        <f>VLOOKUP($A40,$A$2:$S$67,13,FALSE)</f>
        <v>579</v>
      </c>
      <c r="AF48" s="24">
        <f>VLOOKUP($A40,$A$2:$S$67,16,FALSE)</f>
        <v>591</v>
      </c>
      <c r="AG48" s="19">
        <f>AE48+AF48</f>
        <v>1170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1" t="s">
        <v>103</v>
      </c>
      <c r="AC49" s="52"/>
      <c r="AD49" s="24">
        <f>VLOOKUP($A41,$A$2:$S$67,10,FALSE)</f>
        <v>326</v>
      </c>
      <c r="AE49" s="24">
        <f>VLOOKUP($A41,$A$2:$S$67,13,FALSE)</f>
        <v>499</v>
      </c>
      <c r="AF49" s="24">
        <f>VLOOKUP($A41,$A$2:$S$67,16,FALSE)</f>
        <v>518</v>
      </c>
      <c r="AG49" s="19">
        <f>AE49+AF49</f>
        <v>1017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18</v>
      </c>
      <c r="L50" s="1">
        <v>0</v>
      </c>
      <c r="M50" s="1">
        <v>18</v>
      </c>
      <c r="N50" s="1">
        <v>14</v>
      </c>
      <c r="O50" s="1">
        <v>0</v>
      </c>
      <c r="P50" s="1">
        <v>14</v>
      </c>
      <c r="Q50" s="1">
        <v>32</v>
      </c>
      <c r="R50" s="1">
        <v>0</v>
      </c>
      <c r="S50" s="1">
        <v>32</v>
      </c>
      <c r="V50" s="44" t="s">
        <v>120</v>
      </c>
      <c r="W50" s="19">
        <f t="shared" si="8"/>
        <v>37</v>
      </c>
      <c r="X50" s="19">
        <f t="shared" si="9"/>
        <v>34</v>
      </c>
      <c r="Y50" s="19">
        <f t="shared" si="10"/>
        <v>26</v>
      </c>
      <c r="Z50" s="19">
        <f t="shared" si="3"/>
        <v>60</v>
      </c>
      <c r="AA50" s="16"/>
      <c r="AB50" s="51" t="s">
        <v>67</v>
      </c>
      <c r="AC50" s="52"/>
      <c r="AD50" s="19">
        <f>SUM(AD45:AD49)</f>
        <v>1770</v>
      </c>
      <c r="AE50" s="19">
        <f>SUM(AE45:AE49)</f>
        <v>2456</v>
      </c>
      <c r="AF50" s="19">
        <f>SUM(AF45:AF49)</f>
        <v>2569</v>
      </c>
      <c r="AG50" s="19">
        <f>SUM(AG45:AG49)</f>
        <v>5025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102</v>
      </c>
      <c r="L51" s="1">
        <v>4</v>
      </c>
      <c r="M51" s="1">
        <v>106</v>
      </c>
      <c r="N51" s="1">
        <v>120</v>
      </c>
      <c r="O51" s="1">
        <v>2</v>
      </c>
      <c r="P51" s="1">
        <v>122</v>
      </c>
      <c r="Q51" s="1">
        <v>222</v>
      </c>
      <c r="R51" s="1">
        <v>6</v>
      </c>
      <c r="S51" s="1">
        <v>228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23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137</v>
      </c>
      <c r="O52" s="1">
        <v>21</v>
      </c>
      <c r="P52" s="1">
        <v>158</v>
      </c>
      <c r="Q52" s="1">
        <v>265</v>
      </c>
      <c r="R52" s="1">
        <v>24</v>
      </c>
      <c r="S52" s="1">
        <v>289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27</v>
      </c>
      <c r="L54" s="1">
        <v>5</v>
      </c>
      <c r="M54" s="1">
        <v>32</v>
      </c>
      <c r="N54" s="1">
        <v>35</v>
      </c>
      <c r="O54" s="1">
        <v>0</v>
      </c>
      <c r="P54" s="1">
        <v>35</v>
      </c>
      <c r="Q54" s="1">
        <v>62</v>
      </c>
      <c r="R54" s="1">
        <v>5</v>
      </c>
      <c r="S54" s="1">
        <v>67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103</v>
      </c>
      <c r="H55" s="1">
        <v>18</v>
      </c>
      <c r="I55" s="1">
        <v>0</v>
      </c>
      <c r="J55" s="1">
        <v>121</v>
      </c>
      <c r="K55" s="1">
        <v>97</v>
      </c>
      <c r="L55" s="1">
        <v>5</v>
      </c>
      <c r="M55" s="1">
        <v>102</v>
      </c>
      <c r="N55" s="1">
        <v>106</v>
      </c>
      <c r="O55" s="1">
        <v>13</v>
      </c>
      <c r="P55" s="1">
        <v>119</v>
      </c>
      <c r="Q55" s="1">
        <v>203</v>
      </c>
      <c r="R55" s="1">
        <v>18</v>
      </c>
      <c r="S55" s="1">
        <v>221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48</v>
      </c>
      <c r="H56" s="1">
        <v>0</v>
      </c>
      <c r="I56" s="1">
        <v>0</v>
      </c>
      <c r="J56" s="1">
        <v>48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117</v>
      </c>
      <c r="L57" s="1">
        <v>0</v>
      </c>
      <c r="M57" s="1">
        <v>117</v>
      </c>
      <c r="N57" s="1">
        <v>125</v>
      </c>
      <c r="O57" s="1">
        <v>16</v>
      </c>
      <c r="P57" s="1">
        <v>141</v>
      </c>
      <c r="Q57" s="1">
        <v>242</v>
      </c>
      <c r="R57" s="1">
        <v>16</v>
      </c>
      <c r="S57" s="1">
        <v>258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36</v>
      </c>
      <c r="L58" s="1">
        <v>0</v>
      </c>
      <c r="M58" s="1">
        <v>36</v>
      </c>
      <c r="N58" s="1">
        <v>43</v>
      </c>
      <c r="O58" s="1">
        <v>0</v>
      </c>
      <c r="P58" s="1">
        <v>43</v>
      </c>
      <c r="Q58" s="1">
        <v>79</v>
      </c>
      <c r="R58" s="1">
        <v>0</v>
      </c>
      <c r="S58" s="1">
        <v>79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122</v>
      </c>
      <c r="L61" s="1">
        <v>2</v>
      </c>
      <c r="M61" s="1">
        <v>124</v>
      </c>
      <c r="N61" s="1">
        <v>141</v>
      </c>
      <c r="O61" s="1">
        <v>0</v>
      </c>
      <c r="P61" s="1">
        <v>141</v>
      </c>
      <c r="Q61" s="1">
        <v>263</v>
      </c>
      <c r="R61" s="1">
        <v>2</v>
      </c>
      <c r="S61" s="1">
        <v>265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57</v>
      </c>
      <c r="L62" s="1">
        <v>1</v>
      </c>
      <c r="M62" s="1">
        <v>58</v>
      </c>
      <c r="N62" s="1">
        <v>64</v>
      </c>
      <c r="O62" s="1">
        <v>3</v>
      </c>
      <c r="P62" s="1">
        <v>67</v>
      </c>
      <c r="Q62" s="1">
        <v>121</v>
      </c>
      <c r="R62" s="1">
        <v>4</v>
      </c>
      <c r="S62" s="1">
        <v>125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369</v>
      </c>
      <c r="H63" s="1">
        <v>3</v>
      </c>
      <c r="I63" s="1">
        <v>3</v>
      </c>
      <c r="J63" s="1">
        <v>375</v>
      </c>
      <c r="K63" s="1">
        <v>363</v>
      </c>
      <c r="L63" s="1">
        <v>6</v>
      </c>
      <c r="M63" s="1">
        <v>369</v>
      </c>
      <c r="N63" s="1">
        <v>361</v>
      </c>
      <c r="O63" s="1">
        <v>0</v>
      </c>
      <c r="P63" s="1">
        <v>361</v>
      </c>
      <c r="Q63" s="1">
        <v>724</v>
      </c>
      <c r="R63" s="1">
        <v>6</v>
      </c>
      <c r="S63" s="1">
        <v>730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37</v>
      </c>
      <c r="H65" s="1">
        <v>0</v>
      </c>
      <c r="I65" s="1">
        <v>0</v>
      </c>
      <c r="J65" s="1">
        <v>37</v>
      </c>
      <c r="K65" s="1">
        <v>34</v>
      </c>
      <c r="L65" s="1">
        <v>0</v>
      </c>
      <c r="M65" s="1">
        <v>34</v>
      </c>
      <c r="N65" s="1">
        <v>26</v>
      </c>
      <c r="O65" s="1">
        <v>0</v>
      </c>
      <c r="P65" s="1">
        <v>26</v>
      </c>
      <c r="Q65" s="1">
        <v>60</v>
      </c>
      <c r="R65" s="1">
        <v>0</v>
      </c>
      <c r="S65" s="1">
        <v>60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Q23" sqref="AQ23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2" t="s">
        <v>132</v>
      </c>
      <c r="W1" s="63"/>
      <c r="X1" s="63"/>
      <c r="Y1" s="63"/>
      <c r="Z1" s="63"/>
      <c r="AA1" s="63"/>
      <c r="AB1" s="63"/>
      <c r="AC1" s="63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137</v>
      </c>
      <c r="L2" s="1">
        <v>1</v>
      </c>
      <c r="M2" s="1">
        <v>138</v>
      </c>
      <c r="N2" s="1">
        <v>163</v>
      </c>
      <c r="O2" s="1">
        <v>2</v>
      </c>
      <c r="P2" s="1">
        <v>165</v>
      </c>
      <c r="Q2" s="1">
        <v>300</v>
      </c>
      <c r="R2" s="1">
        <v>3</v>
      </c>
      <c r="S2" s="1">
        <v>303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4" t="s">
        <v>26</v>
      </c>
      <c r="AC3" s="65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138</v>
      </c>
      <c r="Y4" s="19">
        <f t="shared" ref="Y4:Y21" si="2">VLOOKUP($A2,$A$2:$S$67,16,FALSE)</f>
        <v>165</v>
      </c>
      <c r="Z4" s="19">
        <f t="shared" ref="Z4:Z52" si="3">Y4+X4</f>
        <v>303</v>
      </c>
      <c r="AA4" s="16"/>
      <c r="AB4" s="66" t="s">
        <v>29</v>
      </c>
      <c r="AC4" s="54"/>
      <c r="AD4" s="4" t="s">
        <v>41</v>
      </c>
      <c r="AE4" s="19">
        <f>SUM(K2:K67)</f>
        <v>13356</v>
      </c>
      <c r="AF4" s="19">
        <f>SUM(N2:N67)</f>
        <v>14706</v>
      </c>
      <c r="AG4" s="20">
        <f>AE4+AF4</f>
        <v>28062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6" t="s">
        <v>31</v>
      </c>
      <c r="AC5" s="54"/>
      <c r="AD5" s="4" t="s">
        <v>41</v>
      </c>
      <c r="AE5" s="19">
        <f>SUM(L2:L67)</f>
        <v>101</v>
      </c>
      <c r="AF5" s="19">
        <f>SUM(O2:O67)</f>
        <v>138</v>
      </c>
      <c r="AG5" s="20">
        <f>AE5+AF5</f>
        <v>239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7" t="s">
        <v>33</v>
      </c>
      <c r="AC6" s="68"/>
      <c r="AD6" s="21">
        <f>SUM(J2:J67)</f>
        <v>12476</v>
      </c>
      <c r="AE6" s="21">
        <f>SUM(AE4:AE5)</f>
        <v>13457</v>
      </c>
      <c r="AF6" s="19">
        <f>SUM(AF4:AF5)</f>
        <v>14844</v>
      </c>
      <c r="AG6" s="22">
        <f>SUM(AG4:AG5)</f>
        <v>28301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57" t="s">
        <v>35</v>
      </c>
      <c r="AC7" s="58"/>
      <c r="AD7" s="23">
        <f>AD8-AD10-AD11</f>
        <v>-13</v>
      </c>
      <c r="AE7" s="23">
        <f>AE8+AE9-AE10-AE11</f>
        <v>-17</v>
      </c>
      <c r="AF7" s="23">
        <f>AF8+AF9-AF10-AF11</f>
        <v>-32</v>
      </c>
      <c r="AG7" s="23">
        <f>AG8+AG9-AG10-AG11</f>
        <v>-49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59" t="s">
        <v>37</v>
      </c>
      <c r="AC8" s="8" t="s">
        <v>38</v>
      </c>
      <c r="AD8" s="5">
        <v>24</v>
      </c>
      <c r="AE8" s="5">
        <v>20</v>
      </c>
      <c r="AF8" s="5">
        <v>17</v>
      </c>
      <c r="AG8" s="5">
        <f>SUM(AE8:AF8)</f>
        <v>37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0"/>
      <c r="AC9" s="6" t="s">
        <v>40</v>
      </c>
      <c r="AD9" s="6" t="s">
        <v>41</v>
      </c>
      <c r="AE9" s="7">
        <v>1</v>
      </c>
      <c r="AF9" s="7">
        <v>3</v>
      </c>
      <c r="AG9" s="7">
        <f>SUM(AE9:AF9)</f>
        <v>4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0"/>
      <c r="AC10" s="8" t="s">
        <v>43</v>
      </c>
      <c r="AD10" s="5">
        <v>24</v>
      </c>
      <c r="AE10" s="5">
        <v>25</v>
      </c>
      <c r="AF10" s="5">
        <v>38</v>
      </c>
      <c r="AG10" s="5">
        <f>SUM(AE10:AF10)</f>
        <v>63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1"/>
      <c r="AC11" s="9" t="s">
        <v>45</v>
      </c>
      <c r="AD11" s="3">
        <v>13</v>
      </c>
      <c r="AE11" s="3">
        <v>13</v>
      </c>
      <c r="AF11" s="3">
        <v>14</v>
      </c>
      <c r="AG11" s="5">
        <f>SUM(AE11:AF11)</f>
        <v>27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118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51" t="s">
        <v>125</v>
      </c>
      <c r="AC13" s="54"/>
      <c r="AD13" s="51"/>
      <c r="AE13" s="53"/>
      <c r="AF13" s="53"/>
      <c r="AG13" s="5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5" t="s">
        <v>60</v>
      </c>
      <c r="AC15" s="56"/>
      <c r="AD15" s="31">
        <f>VLOOKUP($A22,$A$2:$S$67,10,FALSE)+AD16</f>
        <v>812</v>
      </c>
      <c r="AE15" s="31">
        <f>VLOOKUP($A22,$A$2:$S$67,13,FALSE)+AE16</f>
        <v>812</v>
      </c>
      <c r="AF15" s="31">
        <f>VLOOKUP($A22,$A$2:$S$67,16,FALSE)+AF16</f>
        <v>915</v>
      </c>
      <c r="AG15" s="31">
        <f t="shared" ref="AG15:AG23" si="4">AE15+AF15</f>
        <v>1727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664</v>
      </c>
      <c r="AE16" s="34">
        <f>VLOOKUP($A36,$A$2:$S$67,13,FALSE)</f>
        <v>667</v>
      </c>
      <c r="AF16" s="35">
        <f>VLOOKUP($A36,$A$2:$S$67,16,FALSE)</f>
        <v>766</v>
      </c>
      <c r="AG16" s="36">
        <f t="shared" si="4"/>
        <v>1433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51" t="s">
        <v>63</v>
      </c>
      <c r="AC17" s="54"/>
      <c r="AD17" s="24">
        <f t="shared" ref="AD17:AD23" si="5">VLOOKUP($A23,$A$2:$S$67,10,FALSE)</f>
        <v>228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283</v>
      </c>
      <c r="H18" s="1">
        <v>2</v>
      </c>
      <c r="I18" s="1">
        <v>1</v>
      </c>
      <c r="J18" s="1">
        <v>286</v>
      </c>
      <c r="K18" s="1">
        <v>264</v>
      </c>
      <c r="L18" s="1">
        <v>4</v>
      </c>
      <c r="M18" s="1">
        <v>268</v>
      </c>
      <c r="N18" s="1">
        <v>294</v>
      </c>
      <c r="O18" s="1">
        <v>1</v>
      </c>
      <c r="P18" s="1">
        <v>295</v>
      </c>
      <c r="Q18" s="1">
        <v>558</v>
      </c>
      <c r="R18" s="1">
        <v>5</v>
      </c>
      <c r="S18" s="1">
        <v>563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1" t="s">
        <v>53</v>
      </c>
      <c r="AC18" s="54"/>
      <c r="AD18" s="24">
        <f t="shared" si="5"/>
        <v>456</v>
      </c>
      <c r="AE18" s="24">
        <f t="shared" si="6"/>
        <v>433</v>
      </c>
      <c r="AF18" s="24">
        <f t="shared" si="7"/>
        <v>506</v>
      </c>
      <c r="AG18" s="19">
        <f t="shared" si="4"/>
        <v>939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157</v>
      </c>
      <c r="L19" s="1">
        <v>0</v>
      </c>
      <c r="M19" s="1">
        <v>157</v>
      </c>
      <c r="N19" s="1">
        <v>187</v>
      </c>
      <c r="O19" s="1">
        <v>0</v>
      </c>
      <c r="P19" s="1">
        <v>187</v>
      </c>
      <c r="Q19" s="1">
        <v>344</v>
      </c>
      <c r="R19" s="1">
        <v>0</v>
      </c>
      <c r="S19" s="1">
        <v>344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1" t="s">
        <v>68</v>
      </c>
      <c r="AC19" s="54"/>
      <c r="AD19" s="24">
        <f t="shared" si="5"/>
        <v>256</v>
      </c>
      <c r="AE19" s="24">
        <f t="shared" si="6"/>
        <v>125</v>
      </c>
      <c r="AF19" s="24">
        <f t="shared" si="7"/>
        <v>241</v>
      </c>
      <c r="AG19" s="19">
        <f t="shared" si="4"/>
        <v>366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87</v>
      </c>
      <c r="H20" s="1">
        <v>1</v>
      </c>
      <c r="I20" s="1">
        <v>0</v>
      </c>
      <c r="J20" s="1">
        <v>88</v>
      </c>
      <c r="K20" s="1">
        <v>74</v>
      </c>
      <c r="L20" s="1">
        <v>0</v>
      </c>
      <c r="M20" s="1">
        <v>74</v>
      </c>
      <c r="N20" s="1">
        <v>82</v>
      </c>
      <c r="O20" s="1">
        <v>1</v>
      </c>
      <c r="P20" s="1">
        <v>83</v>
      </c>
      <c r="Q20" s="1">
        <v>156</v>
      </c>
      <c r="R20" s="1">
        <v>1</v>
      </c>
      <c r="S20" s="1">
        <v>157</v>
      </c>
      <c r="V20" s="44" t="s">
        <v>56</v>
      </c>
      <c r="W20" s="19">
        <f t="shared" si="0"/>
        <v>286</v>
      </c>
      <c r="X20" s="19">
        <f t="shared" si="1"/>
        <v>268</v>
      </c>
      <c r="Y20" s="19">
        <f t="shared" si="2"/>
        <v>295</v>
      </c>
      <c r="Z20" s="19">
        <f t="shared" si="3"/>
        <v>563</v>
      </c>
      <c r="AA20" s="28"/>
      <c r="AB20" s="51" t="s">
        <v>57</v>
      </c>
      <c r="AC20" s="54"/>
      <c r="AD20" s="24">
        <f t="shared" si="5"/>
        <v>495</v>
      </c>
      <c r="AE20" s="24">
        <f t="shared" si="6"/>
        <v>467</v>
      </c>
      <c r="AF20" s="24">
        <f t="shared" si="7"/>
        <v>543</v>
      </c>
      <c r="AG20" s="19">
        <f t="shared" si="4"/>
        <v>1010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157</v>
      </c>
      <c r="Y21" s="19">
        <f t="shared" si="2"/>
        <v>187</v>
      </c>
      <c r="Z21" s="19">
        <f t="shared" si="3"/>
        <v>344</v>
      </c>
      <c r="AA21" s="28"/>
      <c r="AB21" s="51" t="s">
        <v>59</v>
      </c>
      <c r="AC21" s="54"/>
      <c r="AD21" s="24">
        <f t="shared" si="5"/>
        <v>298</v>
      </c>
      <c r="AE21" s="24">
        <f t="shared" si="6"/>
        <v>257</v>
      </c>
      <c r="AF21" s="24">
        <f t="shared" si="7"/>
        <v>332</v>
      </c>
      <c r="AG21" s="19">
        <f t="shared" si="4"/>
        <v>589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7</v>
      </c>
      <c r="I22" s="1">
        <v>3</v>
      </c>
      <c r="J22" s="1">
        <v>148</v>
      </c>
      <c r="K22" s="1">
        <v>138</v>
      </c>
      <c r="L22" s="1">
        <v>7</v>
      </c>
      <c r="M22" s="1">
        <v>145</v>
      </c>
      <c r="N22" s="1">
        <v>144</v>
      </c>
      <c r="O22" s="1">
        <v>5</v>
      </c>
      <c r="P22" s="1">
        <v>149</v>
      </c>
      <c r="Q22" s="1">
        <v>282</v>
      </c>
      <c r="R22" s="1">
        <v>12</v>
      </c>
      <c r="S22" s="1">
        <v>294</v>
      </c>
      <c r="V22" s="44" t="s">
        <v>61</v>
      </c>
      <c r="W22" s="19">
        <f>AD15+AD17+AD18</f>
        <v>1496</v>
      </c>
      <c r="X22" s="19">
        <f>AE15+AE17+AE18</f>
        <v>1427</v>
      </c>
      <c r="Y22" s="19">
        <f>AF15+AF17+AF18</f>
        <v>1681</v>
      </c>
      <c r="Z22" s="19">
        <f t="shared" si="3"/>
        <v>3108</v>
      </c>
      <c r="AA22" s="28"/>
      <c r="AB22" s="51" t="s">
        <v>62</v>
      </c>
      <c r="AC22" s="54"/>
      <c r="AD22" s="24">
        <f t="shared" si="5"/>
        <v>300</v>
      </c>
      <c r="AE22" s="24">
        <f t="shared" si="6"/>
        <v>284</v>
      </c>
      <c r="AF22" s="24">
        <f t="shared" si="7"/>
        <v>332</v>
      </c>
      <c r="AG22" s="19">
        <f t="shared" si="4"/>
        <v>616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1802</v>
      </c>
      <c r="X23" s="19">
        <f>AE19+AE20+AE21+AE22+AE23</f>
        <v>1559</v>
      </c>
      <c r="Y23" s="19">
        <f>AF19+AF20+AF21+AF22+AF23</f>
        <v>1940</v>
      </c>
      <c r="Z23" s="19">
        <f t="shared" si="3"/>
        <v>3499</v>
      </c>
      <c r="AA23" s="28"/>
      <c r="AB23" s="51" t="s">
        <v>65</v>
      </c>
      <c r="AC23" s="54"/>
      <c r="AD23" s="24">
        <f t="shared" si="5"/>
        <v>453</v>
      </c>
      <c r="AE23" s="24">
        <f t="shared" si="6"/>
        <v>426</v>
      </c>
      <c r="AF23" s="24">
        <f t="shared" si="7"/>
        <v>492</v>
      </c>
      <c r="AG23" s="19">
        <f t="shared" si="4"/>
        <v>918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449</v>
      </c>
      <c r="H24" s="1">
        <v>6</v>
      </c>
      <c r="I24" s="1">
        <v>1</v>
      </c>
      <c r="J24" s="1">
        <v>456</v>
      </c>
      <c r="K24" s="1">
        <v>427</v>
      </c>
      <c r="L24" s="1">
        <v>6</v>
      </c>
      <c r="M24" s="1">
        <v>433</v>
      </c>
      <c r="N24" s="1">
        <v>505</v>
      </c>
      <c r="O24" s="1">
        <v>1</v>
      </c>
      <c r="P24" s="1">
        <v>506</v>
      </c>
      <c r="Q24" s="1">
        <v>932</v>
      </c>
      <c r="R24" s="1">
        <v>7</v>
      </c>
      <c r="S24" s="1">
        <v>939</v>
      </c>
      <c r="V24" s="44" t="s">
        <v>66</v>
      </c>
      <c r="W24" s="19">
        <f>AD31+AD32</f>
        <v>1383</v>
      </c>
      <c r="X24" s="19">
        <f>AE31+AE32</f>
        <v>1593</v>
      </c>
      <c r="Y24" s="19">
        <f>AF31+AF32</f>
        <v>1731</v>
      </c>
      <c r="Z24" s="19">
        <f t="shared" si="3"/>
        <v>3324</v>
      </c>
      <c r="AA24" s="16"/>
      <c r="AB24" s="51" t="s">
        <v>128</v>
      </c>
      <c r="AC24" s="54"/>
      <c r="AD24" s="19">
        <f>AD15+SUM(AD17:AD23)</f>
        <v>3298</v>
      </c>
      <c r="AE24" s="19">
        <f>AE15+SUM(AE17:AE23)</f>
        <v>2986</v>
      </c>
      <c r="AF24" s="19">
        <f>AF15+SUM(AF17:AF23)</f>
        <v>3621</v>
      </c>
      <c r="AG24" s="19">
        <f>AG15+SUM(AG17:AG23)</f>
        <v>6607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253</v>
      </c>
      <c r="H25" s="1">
        <v>3</v>
      </c>
      <c r="I25" s="1">
        <v>0</v>
      </c>
      <c r="J25" s="1">
        <v>256</v>
      </c>
      <c r="K25" s="1">
        <v>123</v>
      </c>
      <c r="L25" s="1">
        <v>2</v>
      </c>
      <c r="M25" s="1">
        <v>125</v>
      </c>
      <c r="N25" s="1">
        <v>240</v>
      </c>
      <c r="O25" s="1">
        <v>1</v>
      </c>
      <c r="P25" s="1">
        <v>241</v>
      </c>
      <c r="Q25" s="1">
        <v>363</v>
      </c>
      <c r="R25" s="1">
        <v>3</v>
      </c>
      <c r="S25" s="1">
        <v>366</v>
      </c>
      <c r="V25" s="44" t="s">
        <v>69</v>
      </c>
      <c r="W25" s="19">
        <f>AD33+AD34</f>
        <v>512</v>
      </c>
      <c r="X25" s="19">
        <f>AE33+AE34</f>
        <v>476</v>
      </c>
      <c r="Y25" s="19">
        <f>AF33+AF34</f>
        <v>560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492</v>
      </c>
      <c r="H26" s="1">
        <v>1</v>
      </c>
      <c r="I26" s="1">
        <v>2</v>
      </c>
      <c r="J26" s="1">
        <v>495</v>
      </c>
      <c r="K26" s="1">
        <v>465</v>
      </c>
      <c r="L26" s="1">
        <v>2</v>
      </c>
      <c r="M26" s="1">
        <v>467</v>
      </c>
      <c r="N26" s="1">
        <v>542</v>
      </c>
      <c r="O26" s="1">
        <v>1</v>
      </c>
      <c r="P26" s="1">
        <v>543</v>
      </c>
      <c r="Q26" s="1">
        <v>1007</v>
      </c>
      <c r="R26" s="1">
        <v>3</v>
      </c>
      <c r="S26" s="1">
        <v>1010</v>
      </c>
      <c r="V26" s="44" t="s">
        <v>71</v>
      </c>
      <c r="W26" s="19">
        <f>AD35+AD36+AD37</f>
        <v>2262</v>
      </c>
      <c r="X26" s="19">
        <f>AE35+AE36+AE37</f>
        <v>2918</v>
      </c>
      <c r="Y26" s="19">
        <f>AF35+AF36+AF37</f>
        <v>3071</v>
      </c>
      <c r="Z26" s="19">
        <f t="shared" si="3"/>
        <v>5989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256</v>
      </c>
      <c r="L27" s="1">
        <v>1</v>
      </c>
      <c r="M27" s="1">
        <v>257</v>
      </c>
      <c r="N27" s="1">
        <v>331</v>
      </c>
      <c r="O27" s="1">
        <v>1</v>
      </c>
      <c r="P27" s="1">
        <v>332</v>
      </c>
      <c r="Q27" s="1">
        <v>587</v>
      </c>
      <c r="R27" s="1">
        <v>2</v>
      </c>
      <c r="S27" s="1">
        <v>589</v>
      </c>
      <c r="V27" s="44" t="s">
        <v>72</v>
      </c>
      <c r="W27" s="19">
        <f>VLOOKUP($A20,$A$2:$S$67,10,FALSE)</f>
        <v>88</v>
      </c>
      <c r="X27" s="19">
        <f>VLOOKUP($A20,$A$2:$S$67,13,FALSE)</f>
        <v>74</v>
      </c>
      <c r="Y27" s="19">
        <f>VLOOKUP($A20,$A$2:$S$67,16,FALSE)</f>
        <v>83</v>
      </c>
      <c r="Z27" s="19">
        <f t="shared" si="3"/>
        <v>157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283</v>
      </c>
      <c r="L28" s="1">
        <v>1</v>
      </c>
      <c r="M28" s="1">
        <v>284</v>
      </c>
      <c r="N28" s="1">
        <v>330</v>
      </c>
      <c r="O28" s="1">
        <v>2</v>
      </c>
      <c r="P28" s="1">
        <v>332</v>
      </c>
      <c r="Q28" s="1">
        <v>613</v>
      </c>
      <c r="R28" s="1">
        <v>3</v>
      </c>
      <c r="S28" s="1">
        <v>616</v>
      </c>
      <c r="V28" s="44" t="s">
        <v>73</v>
      </c>
      <c r="W28" s="19">
        <f>AD50</f>
        <v>1771</v>
      </c>
      <c r="X28" s="19">
        <f>AE50</f>
        <v>2455</v>
      </c>
      <c r="Y28" s="19">
        <f>AF50</f>
        <v>2571</v>
      </c>
      <c r="Z28" s="19">
        <f t="shared" si="3"/>
        <v>5026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450</v>
      </c>
      <c r="H29" s="1">
        <v>1</v>
      </c>
      <c r="I29" s="1">
        <v>2</v>
      </c>
      <c r="J29" s="1">
        <v>453</v>
      </c>
      <c r="K29" s="1">
        <v>424</v>
      </c>
      <c r="L29" s="1">
        <v>2</v>
      </c>
      <c r="M29" s="1">
        <v>426</v>
      </c>
      <c r="N29" s="1">
        <v>491</v>
      </c>
      <c r="O29" s="1">
        <v>1</v>
      </c>
      <c r="P29" s="1">
        <v>492</v>
      </c>
      <c r="Q29" s="1">
        <v>915</v>
      </c>
      <c r="R29" s="1">
        <v>3</v>
      </c>
      <c r="S29" s="1">
        <v>918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34</v>
      </c>
      <c r="Z29" s="19">
        <f t="shared" si="3"/>
        <v>65</v>
      </c>
      <c r="AA29" s="16"/>
      <c r="AB29" s="51" t="s">
        <v>75</v>
      </c>
      <c r="AC29" s="52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702</v>
      </c>
      <c r="H30" s="1">
        <v>0</v>
      </c>
      <c r="I30" s="1">
        <v>3</v>
      </c>
      <c r="J30" s="1">
        <v>705</v>
      </c>
      <c r="K30" s="1">
        <v>816</v>
      </c>
      <c r="L30" s="1">
        <v>0</v>
      </c>
      <c r="M30" s="1">
        <v>816</v>
      </c>
      <c r="N30" s="1">
        <v>879</v>
      </c>
      <c r="O30" s="1">
        <v>3</v>
      </c>
      <c r="P30" s="1">
        <v>882</v>
      </c>
      <c r="Q30" s="1">
        <v>1695</v>
      </c>
      <c r="R30" s="1">
        <v>3</v>
      </c>
      <c r="S30" s="1">
        <v>1698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8</v>
      </c>
      <c r="I31" s="1">
        <v>6</v>
      </c>
      <c r="J31" s="1">
        <v>678</v>
      </c>
      <c r="K31" s="1">
        <v>768</v>
      </c>
      <c r="L31" s="1">
        <v>9</v>
      </c>
      <c r="M31" s="1">
        <v>777</v>
      </c>
      <c r="N31" s="1">
        <v>842</v>
      </c>
      <c r="O31" s="1">
        <v>7</v>
      </c>
      <c r="P31" s="1">
        <v>849</v>
      </c>
      <c r="Q31" s="1">
        <v>1610</v>
      </c>
      <c r="R31" s="1">
        <v>16</v>
      </c>
      <c r="S31" s="1">
        <v>1626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51" t="s">
        <v>80</v>
      </c>
      <c r="AC31" s="52"/>
      <c r="AD31" s="24">
        <f>VLOOKUP($A30,$A$2:$S$67,10,FALSE)</f>
        <v>705</v>
      </c>
      <c r="AE31" s="24">
        <f>VLOOKUP($A30,$A$2:$S$67,13,FALSE)</f>
        <v>816</v>
      </c>
      <c r="AF31" s="24">
        <f>VLOOKUP($A30,$A$2:$S$67,16,FALSE)</f>
        <v>882</v>
      </c>
      <c r="AG31" s="19">
        <f t="shared" ref="AG31:AG37" si="11">AE31+AF31</f>
        <v>1698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4</v>
      </c>
      <c r="I32" s="1">
        <v>3</v>
      </c>
      <c r="J32" s="1">
        <v>699</v>
      </c>
      <c r="K32" s="1">
        <v>837</v>
      </c>
      <c r="L32" s="1">
        <v>4</v>
      </c>
      <c r="M32" s="1">
        <v>841</v>
      </c>
      <c r="N32" s="1">
        <v>918</v>
      </c>
      <c r="O32" s="1">
        <v>6</v>
      </c>
      <c r="P32" s="1">
        <v>924</v>
      </c>
      <c r="Q32" s="1">
        <v>1755</v>
      </c>
      <c r="R32" s="1">
        <v>10</v>
      </c>
      <c r="S32" s="1">
        <v>1765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1" t="s">
        <v>83</v>
      </c>
      <c r="AC32" s="52"/>
      <c r="AD32" s="24">
        <f>VLOOKUP($A31,$A$2:$S$67,10,FALSE)</f>
        <v>678</v>
      </c>
      <c r="AE32" s="24">
        <f>VLOOKUP($A31,$A$2:$S$67,13,FALSE)</f>
        <v>777</v>
      </c>
      <c r="AF32" s="24">
        <f>VLOOKUP($A31,$A$2:$S$67,16,FALSE)</f>
        <v>849</v>
      </c>
      <c r="AG32" s="19">
        <f t="shared" si="11"/>
        <v>1626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969</v>
      </c>
      <c r="H33" s="1">
        <v>1</v>
      </c>
      <c r="I33" s="1">
        <v>5</v>
      </c>
      <c r="J33" s="1">
        <v>975</v>
      </c>
      <c r="K33" s="1">
        <v>1365</v>
      </c>
      <c r="L33" s="1">
        <v>3</v>
      </c>
      <c r="M33" s="1">
        <v>1368</v>
      </c>
      <c r="N33" s="1">
        <v>1422</v>
      </c>
      <c r="O33" s="1">
        <v>4</v>
      </c>
      <c r="P33" s="1">
        <v>1426</v>
      </c>
      <c r="Q33" s="1">
        <v>2787</v>
      </c>
      <c r="R33" s="1">
        <v>7</v>
      </c>
      <c r="S33" s="1">
        <v>2794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1" t="s">
        <v>86</v>
      </c>
      <c r="AC33" s="52"/>
      <c r="AD33" s="24">
        <f>VLOOKUP($A42,$A$2:$S$67,10,FALSE)</f>
        <v>264</v>
      </c>
      <c r="AE33" s="24">
        <f>VLOOKUP($A42,$A$2:$S$67,13,FALSE)</f>
        <v>229</v>
      </c>
      <c r="AF33" s="24">
        <f>VLOOKUP($A42,$A$2:$S$67,16,FALSE)</f>
        <v>290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582</v>
      </c>
      <c r="H34" s="1">
        <v>2</v>
      </c>
      <c r="I34" s="1">
        <v>4</v>
      </c>
      <c r="J34" s="1">
        <v>588</v>
      </c>
      <c r="K34" s="1">
        <v>706</v>
      </c>
      <c r="L34" s="1">
        <v>3</v>
      </c>
      <c r="M34" s="1">
        <v>709</v>
      </c>
      <c r="N34" s="1">
        <v>718</v>
      </c>
      <c r="O34" s="1">
        <v>3</v>
      </c>
      <c r="P34" s="1">
        <v>721</v>
      </c>
      <c r="Q34" s="1">
        <v>1424</v>
      </c>
      <c r="R34" s="1">
        <v>6</v>
      </c>
      <c r="S34" s="1">
        <v>1430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51" t="s">
        <v>89</v>
      </c>
      <c r="AC34" s="52"/>
      <c r="AD34" s="24">
        <f>VLOOKUP($A43,$A$2:$S$67,10,FALSE)</f>
        <v>248</v>
      </c>
      <c r="AE34" s="24">
        <f>VLOOKUP($A43,$A$2:$S$67,13,FALSE)</f>
        <v>247</v>
      </c>
      <c r="AF34" s="24">
        <f>VLOOKUP($A43,$A$2:$S$67,16,FALSE)</f>
        <v>270</v>
      </c>
      <c r="AG34" s="19">
        <f t="shared" si="11"/>
        <v>517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1" t="s">
        <v>92</v>
      </c>
      <c r="AC35" s="52"/>
      <c r="AD35" s="24">
        <f>VLOOKUP($A32,$A$2:$S$67,10,FALSE)</f>
        <v>699</v>
      </c>
      <c r="AE35" s="24">
        <f>VLOOKUP($A32,$A$2:$S$67,13,FALSE)</f>
        <v>841</v>
      </c>
      <c r="AF35" s="24">
        <f>VLOOKUP($A32,$A$2:$S$67,16,FALSE)</f>
        <v>924</v>
      </c>
      <c r="AG35" s="19">
        <f t="shared" si="11"/>
        <v>1765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658</v>
      </c>
      <c r="H36" s="1">
        <v>3</v>
      </c>
      <c r="I36" s="1">
        <v>3</v>
      </c>
      <c r="J36" s="1">
        <v>664</v>
      </c>
      <c r="K36" s="1">
        <v>663</v>
      </c>
      <c r="L36" s="1">
        <v>4</v>
      </c>
      <c r="M36" s="1">
        <v>667</v>
      </c>
      <c r="N36" s="1">
        <v>763</v>
      </c>
      <c r="O36" s="1">
        <v>3</v>
      </c>
      <c r="P36" s="1">
        <v>766</v>
      </c>
      <c r="Q36" s="1">
        <v>1426</v>
      </c>
      <c r="R36" s="1">
        <v>7</v>
      </c>
      <c r="S36" s="1">
        <v>1433</v>
      </c>
      <c r="V36" s="44" t="s">
        <v>94</v>
      </c>
      <c r="W36" s="19">
        <f t="shared" si="8"/>
        <v>118</v>
      </c>
      <c r="X36" s="19">
        <f t="shared" si="9"/>
        <v>107</v>
      </c>
      <c r="Y36" s="19">
        <f t="shared" si="10"/>
        <v>123</v>
      </c>
      <c r="Z36" s="19">
        <f t="shared" si="3"/>
        <v>230</v>
      </c>
      <c r="AA36" s="28"/>
      <c r="AB36" s="51" t="s">
        <v>84</v>
      </c>
      <c r="AC36" s="52"/>
      <c r="AD36" s="24">
        <f>VLOOKUP($A33,$A$2:$S$67,10,FALSE)</f>
        <v>975</v>
      </c>
      <c r="AE36" s="24">
        <f>VLOOKUP($A33,$A$2:$S$67,13,FALSE)</f>
        <v>1368</v>
      </c>
      <c r="AF36" s="24">
        <f>VLOOKUP($A33,$A$2:$S$67,16,FALSE)</f>
        <v>1426</v>
      </c>
      <c r="AG36" s="19">
        <f t="shared" si="11"/>
        <v>2794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451</v>
      </c>
      <c r="H37" s="1">
        <v>1</v>
      </c>
      <c r="I37" s="1">
        <v>2</v>
      </c>
      <c r="J37" s="1">
        <v>454</v>
      </c>
      <c r="K37" s="1">
        <v>497</v>
      </c>
      <c r="L37" s="1">
        <v>5</v>
      </c>
      <c r="M37" s="1">
        <v>502</v>
      </c>
      <c r="N37" s="1">
        <v>553</v>
      </c>
      <c r="O37" s="1">
        <v>4</v>
      </c>
      <c r="P37" s="1">
        <v>557</v>
      </c>
      <c r="Q37" s="1">
        <v>1050</v>
      </c>
      <c r="R37" s="1">
        <v>9</v>
      </c>
      <c r="S37" s="1">
        <v>1059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157</v>
      </c>
      <c r="Z37" s="19">
        <f t="shared" si="3"/>
        <v>288</v>
      </c>
      <c r="AA37" s="28"/>
      <c r="AB37" s="51" t="s">
        <v>87</v>
      </c>
      <c r="AC37" s="52"/>
      <c r="AD37" s="24">
        <f>VLOOKUP($A34,$A$2:$S$67,10,FALSE)</f>
        <v>588</v>
      </c>
      <c r="AE37" s="24">
        <f>VLOOKUP($A34,$A$2:$S$67,13,FALSE)</f>
        <v>709</v>
      </c>
      <c r="AF37" s="24">
        <f>VLOOKUP($A34,$A$2:$S$67,16,FALSE)</f>
        <v>721</v>
      </c>
      <c r="AG37" s="19">
        <f t="shared" si="11"/>
        <v>1430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413</v>
      </c>
      <c r="H38" s="1">
        <v>3</v>
      </c>
      <c r="I38" s="1">
        <v>3</v>
      </c>
      <c r="J38" s="1">
        <v>419</v>
      </c>
      <c r="K38" s="1">
        <v>551</v>
      </c>
      <c r="L38" s="1">
        <v>3</v>
      </c>
      <c r="M38" s="1">
        <v>554</v>
      </c>
      <c r="N38" s="1">
        <v>582</v>
      </c>
      <c r="O38" s="1">
        <v>5</v>
      </c>
      <c r="P38" s="1">
        <v>587</v>
      </c>
      <c r="Q38" s="1">
        <v>1133</v>
      </c>
      <c r="R38" s="1">
        <v>8</v>
      </c>
      <c r="S38" s="1">
        <v>1141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1" t="s">
        <v>67</v>
      </c>
      <c r="AC38" s="52"/>
      <c r="AD38" s="19">
        <f>SUM(AD31:AD37)</f>
        <v>4157</v>
      </c>
      <c r="AE38" s="19">
        <f>SUM(AE31:AE37)</f>
        <v>4987</v>
      </c>
      <c r="AF38" s="19">
        <f>SUM(AF31:AF37)</f>
        <v>5362</v>
      </c>
      <c r="AG38" s="19">
        <f>SUM(AG31:AG37)</f>
        <v>10349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318</v>
      </c>
      <c r="L39" s="1">
        <v>2</v>
      </c>
      <c r="M39" s="1">
        <v>320</v>
      </c>
      <c r="N39" s="1">
        <v>307</v>
      </c>
      <c r="O39" s="1">
        <v>6</v>
      </c>
      <c r="P39" s="1">
        <v>313</v>
      </c>
      <c r="Q39" s="1">
        <v>625</v>
      </c>
      <c r="R39" s="1">
        <v>8</v>
      </c>
      <c r="S39" s="1">
        <v>633</v>
      </c>
      <c r="V39" s="44" t="s">
        <v>100</v>
      </c>
      <c r="W39" s="19">
        <f t="shared" si="8"/>
        <v>36</v>
      </c>
      <c r="X39" s="19">
        <f t="shared" si="9"/>
        <v>31</v>
      </c>
      <c r="Y39" s="19">
        <f t="shared" si="10"/>
        <v>30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576</v>
      </c>
      <c r="L40" s="1">
        <v>3</v>
      </c>
      <c r="M40" s="1">
        <v>579</v>
      </c>
      <c r="N40" s="1">
        <v>586</v>
      </c>
      <c r="O40" s="1">
        <v>5</v>
      </c>
      <c r="P40" s="1">
        <v>591</v>
      </c>
      <c r="Q40" s="1">
        <v>1162</v>
      </c>
      <c r="R40" s="1">
        <v>8</v>
      </c>
      <c r="S40" s="1">
        <v>1170</v>
      </c>
      <c r="V40" s="44" t="s">
        <v>102</v>
      </c>
      <c r="W40" s="19">
        <f t="shared" si="8"/>
        <v>119</v>
      </c>
      <c r="X40" s="19">
        <f t="shared" si="9"/>
        <v>102</v>
      </c>
      <c r="Y40" s="19">
        <f t="shared" si="10"/>
        <v>116</v>
      </c>
      <c r="Z40" s="19">
        <f t="shared" si="3"/>
        <v>218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497</v>
      </c>
      <c r="L41" s="1">
        <v>3</v>
      </c>
      <c r="M41" s="1">
        <v>500</v>
      </c>
      <c r="N41" s="1">
        <v>519</v>
      </c>
      <c r="O41" s="1">
        <v>4</v>
      </c>
      <c r="P41" s="1">
        <v>523</v>
      </c>
      <c r="Q41" s="1">
        <v>1016</v>
      </c>
      <c r="R41" s="1">
        <v>7</v>
      </c>
      <c r="S41" s="1">
        <v>1023</v>
      </c>
      <c r="V41" s="44" t="s">
        <v>104</v>
      </c>
      <c r="W41" s="19">
        <f t="shared" si="8"/>
        <v>48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255</v>
      </c>
      <c r="H42" s="1">
        <v>5</v>
      </c>
      <c r="I42" s="1">
        <v>4</v>
      </c>
      <c r="J42" s="1">
        <v>264</v>
      </c>
      <c r="K42" s="1">
        <v>225</v>
      </c>
      <c r="L42" s="1">
        <v>4</v>
      </c>
      <c r="M42" s="1">
        <v>229</v>
      </c>
      <c r="N42" s="1">
        <v>284</v>
      </c>
      <c r="O42" s="1">
        <v>6</v>
      </c>
      <c r="P42" s="1">
        <v>290</v>
      </c>
      <c r="Q42" s="1">
        <v>509</v>
      </c>
      <c r="R42" s="1">
        <v>10</v>
      </c>
      <c r="S42" s="1">
        <v>519</v>
      </c>
      <c r="V42" s="44" t="s">
        <v>106</v>
      </c>
      <c r="W42" s="19">
        <f t="shared" si="8"/>
        <v>157</v>
      </c>
      <c r="X42" s="19">
        <f t="shared" si="9"/>
        <v>117</v>
      </c>
      <c r="Y42" s="19">
        <f t="shared" si="10"/>
        <v>144</v>
      </c>
      <c r="Z42" s="19">
        <f t="shared" si="3"/>
        <v>261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247</v>
      </c>
      <c r="H43" s="1">
        <v>0</v>
      </c>
      <c r="I43" s="1">
        <v>1</v>
      </c>
      <c r="J43" s="1">
        <v>248</v>
      </c>
      <c r="K43" s="1">
        <v>246</v>
      </c>
      <c r="L43" s="1">
        <v>1</v>
      </c>
      <c r="M43" s="1">
        <v>247</v>
      </c>
      <c r="N43" s="1">
        <v>270</v>
      </c>
      <c r="O43" s="1">
        <v>0</v>
      </c>
      <c r="P43" s="1">
        <v>270</v>
      </c>
      <c r="Q43" s="1">
        <v>516</v>
      </c>
      <c r="R43" s="1">
        <v>1</v>
      </c>
      <c r="S43" s="1">
        <v>517</v>
      </c>
      <c r="V43" s="44" t="s">
        <v>108</v>
      </c>
      <c r="W43" s="19">
        <f t="shared" si="8"/>
        <v>42</v>
      </c>
      <c r="X43" s="19">
        <f t="shared" si="9"/>
        <v>37</v>
      </c>
      <c r="Y43" s="19">
        <f t="shared" si="10"/>
        <v>43</v>
      </c>
      <c r="Z43" s="19">
        <f t="shared" si="3"/>
        <v>80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34</v>
      </c>
      <c r="O44" s="1">
        <v>0</v>
      </c>
      <c r="P44" s="1">
        <v>34</v>
      </c>
      <c r="Q44" s="1">
        <v>65</v>
      </c>
      <c r="R44" s="1">
        <v>0</v>
      </c>
      <c r="S44" s="1">
        <v>65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49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51" t="s">
        <v>112</v>
      </c>
      <c r="AC45" s="52"/>
      <c r="AD45" s="24">
        <f>VLOOKUP($A37,$A$2:$S$67,10,FALSE)</f>
        <v>454</v>
      </c>
      <c r="AE45" s="24">
        <f>VLOOKUP($A37,$A$2:$S$67,13,FALSE)</f>
        <v>502</v>
      </c>
      <c r="AF45" s="24">
        <f>VLOOKUP($A37,$A$2:$S$67,16,FALSE)</f>
        <v>557</v>
      </c>
      <c r="AG45" s="19">
        <f>AE45+AF45</f>
        <v>1059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114</v>
      </c>
      <c r="X46" s="19">
        <f t="shared" si="9"/>
        <v>124</v>
      </c>
      <c r="Y46" s="19">
        <f t="shared" si="10"/>
        <v>142</v>
      </c>
      <c r="Z46" s="19">
        <f t="shared" si="3"/>
        <v>266</v>
      </c>
      <c r="AA46" s="28"/>
      <c r="AB46" s="51" t="s">
        <v>114</v>
      </c>
      <c r="AC46" s="52"/>
      <c r="AD46" s="24">
        <f>VLOOKUP($A38,$A$2:$S$67,10,FALSE)</f>
        <v>419</v>
      </c>
      <c r="AE46" s="24">
        <f>VLOOKUP($A38,$A$2:$S$67,13,FALSE)</f>
        <v>554</v>
      </c>
      <c r="AF46" s="24">
        <f>VLOOKUP($A38,$A$2:$S$67,16,FALSE)</f>
        <v>587</v>
      </c>
      <c r="AG46" s="19">
        <f>AE46+AF46</f>
        <v>1141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59</v>
      </c>
      <c r="Y47" s="19">
        <f t="shared" si="10"/>
        <v>67</v>
      </c>
      <c r="Z47" s="19">
        <f t="shared" si="3"/>
        <v>126</v>
      </c>
      <c r="AA47" s="28"/>
      <c r="AB47" s="51" t="s">
        <v>116</v>
      </c>
      <c r="AC47" s="52"/>
      <c r="AD47" s="24">
        <f>VLOOKUP($A39,$A$2:$S$67,10,FALSE)</f>
        <v>199</v>
      </c>
      <c r="AE47" s="24">
        <f>VLOOKUP($A39,$A$2:$S$67,13,FALSE)</f>
        <v>320</v>
      </c>
      <c r="AF47" s="24">
        <f>VLOOKUP($A39,$A$2:$S$67,16,FALSE)</f>
        <v>313</v>
      </c>
      <c r="AG47" s="19">
        <f>AE47+AF47</f>
        <v>633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372</v>
      </c>
      <c r="X48" s="19">
        <f t="shared" si="9"/>
        <v>368</v>
      </c>
      <c r="Y48" s="19">
        <f t="shared" si="10"/>
        <v>357</v>
      </c>
      <c r="Z48" s="19">
        <f t="shared" si="3"/>
        <v>725</v>
      </c>
      <c r="AA48" s="28"/>
      <c r="AB48" s="51" t="s">
        <v>118</v>
      </c>
      <c r="AC48" s="52"/>
      <c r="AD48" s="24">
        <f>VLOOKUP($A40,$A$2:$S$67,10,FALSE)</f>
        <v>370</v>
      </c>
      <c r="AE48" s="24">
        <f>VLOOKUP($A40,$A$2:$S$67,13,FALSE)</f>
        <v>579</v>
      </c>
      <c r="AF48" s="24">
        <f>VLOOKUP($A40,$A$2:$S$67,16,FALSE)</f>
        <v>591</v>
      </c>
      <c r="AG48" s="19">
        <f>AE48+AF48</f>
        <v>1170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1" t="s">
        <v>103</v>
      </c>
      <c r="AC49" s="52"/>
      <c r="AD49" s="24">
        <f>VLOOKUP($A41,$A$2:$S$67,10,FALSE)</f>
        <v>329</v>
      </c>
      <c r="AE49" s="24">
        <f>VLOOKUP($A41,$A$2:$S$67,13,FALSE)</f>
        <v>500</v>
      </c>
      <c r="AF49" s="24">
        <f>VLOOKUP($A41,$A$2:$S$67,16,FALSE)</f>
        <v>523</v>
      </c>
      <c r="AG49" s="19">
        <f>AE49+AF49</f>
        <v>1023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36</v>
      </c>
      <c r="X50" s="19">
        <f t="shared" si="9"/>
        <v>34</v>
      </c>
      <c r="Y50" s="19">
        <f t="shared" si="10"/>
        <v>25</v>
      </c>
      <c r="Z50" s="19">
        <f t="shared" si="3"/>
        <v>59</v>
      </c>
      <c r="AA50" s="16"/>
      <c r="AB50" s="51" t="s">
        <v>67</v>
      </c>
      <c r="AC50" s="52"/>
      <c r="AD50" s="19">
        <f>SUM(AD45:AD49)</f>
        <v>1771</v>
      </c>
      <c r="AE50" s="19">
        <f>SUM(AE45:AE49)</f>
        <v>2455</v>
      </c>
      <c r="AF50" s="19">
        <f>SUM(AF45:AF49)</f>
        <v>2571</v>
      </c>
      <c r="AG50" s="19">
        <f>SUM(AG45:AG49)</f>
        <v>5026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6</v>
      </c>
      <c r="I51" s="1">
        <v>0</v>
      </c>
      <c r="J51" s="1">
        <v>118</v>
      </c>
      <c r="K51" s="1">
        <v>103</v>
      </c>
      <c r="L51" s="1">
        <v>4</v>
      </c>
      <c r="M51" s="1">
        <v>107</v>
      </c>
      <c r="N51" s="1">
        <v>121</v>
      </c>
      <c r="O51" s="1">
        <v>2</v>
      </c>
      <c r="P51" s="1">
        <v>123</v>
      </c>
      <c r="Q51" s="1">
        <v>224</v>
      </c>
      <c r="R51" s="1">
        <v>6</v>
      </c>
      <c r="S51" s="1">
        <v>230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23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136</v>
      </c>
      <c r="O52" s="1">
        <v>21</v>
      </c>
      <c r="P52" s="1">
        <v>157</v>
      </c>
      <c r="Q52" s="1">
        <v>264</v>
      </c>
      <c r="R52" s="1">
        <v>24</v>
      </c>
      <c r="S52" s="1">
        <v>288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31</v>
      </c>
      <c r="H54" s="1">
        <v>5</v>
      </c>
      <c r="I54" s="1">
        <v>0</v>
      </c>
      <c r="J54" s="1">
        <v>36</v>
      </c>
      <c r="K54" s="1">
        <v>26</v>
      </c>
      <c r="L54" s="1">
        <v>5</v>
      </c>
      <c r="M54" s="1">
        <v>31</v>
      </c>
      <c r="N54" s="1">
        <v>30</v>
      </c>
      <c r="O54" s="1">
        <v>0</v>
      </c>
      <c r="P54" s="1">
        <v>30</v>
      </c>
      <c r="Q54" s="1">
        <v>56</v>
      </c>
      <c r="R54" s="1">
        <v>5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5</v>
      </c>
      <c r="M55" s="1">
        <v>102</v>
      </c>
      <c r="N55" s="1">
        <v>104</v>
      </c>
      <c r="O55" s="1">
        <v>12</v>
      </c>
      <c r="P55" s="1">
        <v>116</v>
      </c>
      <c r="Q55" s="1">
        <v>201</v>
      </c>
      <c r="R55" s="1">
        <v>17</v>
      </c>
      <c r="S55" s="1">
        <v>218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48</v>
      </c>
      <c r="H56" s="1">
        <v>0</v>
      </c>
      <c r="I56" s="1">
        <v>0</v>
      </c>
      <c r="J56" s="1">
        <v>48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17</v>
      </c>
      <c r="I57" s="1">
        <v>0</v>
      </c>
      <c r="J57" s="1">
        <v>157</v>
      </c>
      <c r="K57" s="1">
        <v>117</v>
      </c>
      <c r="L57" s="1">
        <v>0</v>
      </c>
      <c r="M57" s="1">
        <v>117</v>
      </c>
      <c r="N57" s="1">
        <v>126</v>
      </c>
      <c r="O57" s="1">
        <v>18</v>
      </c>
      <c r="P57" s="1">
        <v>144</v>
      </c>
      <c r="Q57" s="1">
        <v>243</v>
      </c>
      <c r="R57" s="1">
        <v>18</v>
      </c>
      <c r="S57" s="1">
        <v>261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42</v>
      </c>
      <c r="H58" s="1">
        <v>0</v>
      </c>
      <c r="I58" s="1">
        <v>0</v>
      </c>
      <c r="J58" s="1">
        <v>42</v>
      </c>
      <c r="K58" s="1">
        <v>37</v>
      </c>
      <c r="L58" s="1">
        <v>0</v>
      </c>
      <c r="M58" s="1">
        <v>37</v>
      </c>
      <c r="N58" s="1">
        <v>43</v>
      </c>
      <c r="O58" s="1">
        <v>0</v>
      </c>
      <c r="P58" s="1">
        <v>43</v>
      </c>
      <c r="Q58" s="1">
        <v>80</v>
      </c>
      <c r="R58" s="1">
        <v>0</v>
      </c>
      <c r="S58" s="1">
        <v>80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112</v>
      </c>
      <c r="H61" s="1">
        <v>1</v>
      </c>
      <c r="I61" s="1">
        <v>1</v>
      </c>
      <c r="J61" s="1">
        <v>114</v>
      </c>
      <c r="K61" s="1">
        <v>122</v>
      </c>
      <c r="L61" s="1">
        <v>2</v>
      </c>
      <c r="M61" s="1">
        <v>124</v>
      </c>
      <c r="N61" s="1">
        <v>142</v>
      </c>
      <c r="O61" s="1">
        <v>0</v>
      </c>
      <c r="P61" s="1">
        <v>142</v>
      </c>
      <c r="Q61" s="1">
        <v>264</v>
      </c>
      <c r="R61" s="1">
        <v>2</v>
      </c>
      <c r="S61" s="1">
        <v>266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58</v>
      </c>
      <c r="L62" s="1">
        <v>1</v>
      </c>
      <c r="M62" s="1">
        <v>59</v>
      </c>
      <c r="N62" s="1">
        <v>64</v>
      </c>
      <c r="O62" s="1">
        <v>3</v>
      </c>
      <c r="P62" s="1">
        <v>67</v>
      </c>
      <c r="Q62" s="1">
        <v>122</v>
      </c>
      <c r="R62" s="1">
        <v>4</v>
      </c>
      <c r="S62" s="1">
        <v>126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366</v>
      </c>
      <c r="H63" s="1">
        <v>3</v>
      </c>
      <c r="I63" s="1">
        <v>3</v>
      </c>
      <c r="J63" s="1">
        <v>372</v>
      </c>
      <c r="K63" s="1">
        <v>362</v>
      </c>
      <c r="L63" s="1">
        <v>6</v>
      </c>
      <c r="M63" s="1">
        <v>368</v>
      </c>
      <c r="N63" s="1">
        <v>357</v>
      </c>
      <c r="O63" s="1">
        <v>0</v>
      </c>
      <c r="P63" s="1">
        <v>357</v>
      </c>
      <c r="Q63" s="1">
        <v>719</v>
      </c>
      <c r="R63" s="1">
        <v>6</v>
      </c>
      <c r="S63" s="1">
        <v>725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34</v>
      </c>
      <c r="L65" s="1">
        <v>0</v>
      </c>
      <c r="M65" s="1">
        <v>34</v>
      </c>
      <c r="N65" s="1">
        <v>25</v>
      </c>
      <c r="O65" s="1">
        <v>0</v>
      </c>
      <c r="P65" s="1">
        <v>25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tabSelected="1" view="pageBreakPreview" topLeftCell="V1" zoomScaleNormal="55" zoomScaleSheetLayoutView="100" workbookViewId="0">
      <selection activeCell="AQ23" sqref="AQ23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2" t="s">
        <v>133</v>
      </c>
      <c r="W1" s="63"/>
      <c r="X1" s="63"/>
      <c r="Y1" s="63"/>
      <c r="Z1" s="63"/>
      <c r="AA1" s="63"/>
      <c r="AB1" s="63"/>
      <c r="AC1" s="63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137</v>
      </c>
      <c r="L2" s="1">
        <v>1</v>
      </c>
      <c r="M2" s="1">
        <v>138</v>
      </c>
      <c r="N2" s="1">
        <v>163</v>
      </c>
      <c r="O2" s="1">
        <v>3</v>
      </c>
      <c r="P2" s="1">
        <v>166</v>
      </c>
      <c r="Q2" s="1">
        <v>300</v>
      </c>
      <c r="R2" s="1">
        <v>4</v>
      </c>
      <c r="S2" s="1">
        <v>304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4" t="s">
        <v>26</v>
      </c>
      <c r="AC3" s="65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138</v>
      </c>
      <c r="Y4" s="19">
        <f t="shared" ref="Y4:Y21" si="2">VLOOKUP($A2,$A$2:$S$67,16,FALSE)</f>
        <v>166</v>
      </c>
      <c r="Z4" s="19">
        <f t="shared" ref="Z4:Z52" si="3">Y4+X4</f>
        <v>304</v>
      </c>
      <c r="AA4" s="16"/>
      <c r="AB4" s="66" t="s">
        <v>29</v>
      </c>
      <c r="AC4" s="54"/>
      <c r="AD4" s="4" t="s">
        <v>41</v>
      </c>
      <c r="AE4" s="19">
        <f>SUM(K2:K67)</f>
        <v>13336</v>
      </c>
      <c r="AF4" s="19">
        <f>SUM(N2:N67)</f>
        <v>14688</v>
      </c>
      <c r="AG4" s="20">
        <f>AE4+AF4</f>
        <v>28024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6" t="s">
        <v>31</v>
      </c>
      <c r="AC5" s="54"/>
      <c r="AD5" s="4" t="s">
        <v>41</v>
      </c>
      <c r="AE5" s="19">
        <f>SUM(L2:L67)</f>
        <v>100</v>
      </c>
      <c r="AF5" s="19">
        <f>SUM(O2:O67)</f>
        <v>140</v>
      </c>
      <c r="AG5" s="20">
        <f>AE5+AF5</f>
        <v>240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7" t="s">
        <v>33</v>
      </c>
      <c r="AC6" s="68"/>
      <c r="AD6" s="21">
        <f>SUM(J2:J67)</f>
        <v>12474</v>
      </c>
      <c r="AE6" s="21">
        <f>SUM(AE4:AE5)</f>
        <v>13436</v>
      </c>
      <c r="AF6" s="19">
        <f>SUM(AF4:AF5)</f>
        <v>14828</v>
      </c>
      <c r="AG6" s="22">
        <f>SUM(AG4:AG5)</f>
        <v>28264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57" t="s">
        <v>35</v>
      </c>
      <c r="AC7" s="58"/>
      <c r="AD7" s="23">
        <f>AD8-AD10-AD11</f>
        <v>-2</v>
      </c>
      <c r="AE7" s="23">
        <f>AE8+AE9-AE10-AE11</f>
        <v>-21</v>
      </c>
      <c r="AF7" s="23">
        <f>AF8+AF9-AF10-AF11</f>
        <v>-16</v>
      </c>
      <c r="AG7" s="23">
        <f>AG8+AG9-AG10-AG11</f>
        <v>-37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59" t="s">
        <v>37</v>
      </c>
      <c r="AC8" s="8" t="s">
        <v>38</v>
      </c>
      <c r="AD8" s="5">
        <v>21</v>
      </c>
      <c r="AE8" s="5">
        <v>13</v>
      </c>
      <c r="AF8" s="5">
        <v>17</v>
      </c>
      <c r="AG8" s="5">
        <f>SUM(AE8:AF8)</f>
        <v>30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0"/>
      <c r="AC9" s="6" t="s">
        <v>40</v>
      </c>
      <c r="AD9" s="6" t="s">
        <v>41</v>
      </c>
      <c r="AE9" s="7">
        <v>3</v>
      </c>
      <c r="AF9" s="7">
        <v>2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0"/>
      <c r="AC10" s="8" t="s">
        <v>43</v>
      </c>
      <c r="AD10" s="5">
        <v>15</v>
      </c>
      <c r="AE10" s="5">
        <v>28</v>
      </c>
      <c r="AF10" s="5">
        <v>27</v>
      </c>
      <c r="AG10" s="5">
        <f>SUM(AE10:AF10)</f>
        <v>55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1"/>
      <c r="AC11" s="9" t="s">
        <v>45</v>
      </c>
      <c r="AD11" s="3">
        <v>8</v>
      </c>
      <c r="AE11" s="3">
        <v>9</v>
      </c>
      <c r="AF11" s="3">
        <v>8</v>
      </c>
      <c r="AG11" s="5">
        <f>SUM(AE11:AF11)</f>
        <v>17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53</v>
      </c>
      <c r="H12" s="1">
        <v>0</v>
      </c>
      <c r="I12" s="1">
        <v>0</v>
      </c>
      <c r="J12" s="1">
        <v>53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118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101</v>
      </c>
      <c r="H13" s="1">
        <v>1</v>
      </c>
      <c r="I13" s="1">
        <v>1</v>
      </c>
      <c r="J13" s="1">
        <v>103</v>
      </c>
      <c r="K13" s="1">
        <v>108</v>
      </c>
      <c r="L13" s="1">
        <v>2</v>
      </c>
      <c r="M13" s="1">
        <v>110</v>
      </c>
      <c r="N13" s="1">
        <v>110</v>
      </c>
      <c r="O13" s="1">
        <v>2</v>
      </c>
      <c r="P13" s="1">
        <v>112</v>
      </c>
      <c r="Q13" s="1">
        <v>218</v>
      </c>
      <c r="R13" s="1">
        <v>4</v>
      </c>
      <c r="S13" s="1">
        <v>222</v>
      </c>
      <c r="V13" s="44" t="s">
        <v>44</v>
      </c>
      <c r="W13" s="19">
        <f t="shared" si="0"/>
        <v>98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51" t="s">
        <v>125</v>
      </c>
      <c r="AC13" s="54"/>
      <c r="AD13" s="51"/>
      <c r="AE13" s="53"/>
      <c r="AF13" s="53"/>
      <c r="AG13" s="5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53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103</v>
      </c>
      <c r="X15" s="19">
        <f t="shared" si="1"/>
        <v>110</v>
      </c>
      <c r="Y15" s="19">
        <f t="shared" si="2"/>
        <v>112</v>
      </c>
      <c r="Z15" s="19">
        <f t="shared" si="3"/>
        <v>222</v>
      </c>
      <c r="AA15" s="28"/>
      <c r="AB15" s="55" t="s">
        <v>60</v>
      </c>
      <c r="AC15" s="56"/>
      <c r="AD15" s="31">
        <f>VLOOKUP($A22,$A$2:$S$67,10,FALSE)+AD16</f>
        <v>811</v>
      </c>
      <c r="AE15" s="31">
        <f>VLOOKUP($A22,$A$2:$S$67,13,FALSE)+AE16</f>
        <v>809</v>
      </c>
      <c r="AF15" s="31">
        <f>VLOOKUP($A22,$A$2:$S$67,16,FALSE)+AF16</f>
        <v>912</v>
      </c>
      <c r="AG15" s="31">
        <f t="shared" ref="AG15:AG23" si="4">AE15+AF15</f>
        <v>1721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664</v>
      </c>
      <c r="AE16" s="34">
        <f>VLOOKUP($A36,$A$2:$S$67,13,FALSE)</f>
        <v>666</v>
      </c>
      <c r="AF16" s="35">
        <f>VLOOKUP($A36,$A$2:$S$67,16,FALSE)</f>
        <v>764</v>
      </c>
      <c r="AG16" s="36">
        <f t="shared" si="4"/>
        <v>1430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51" t="s">
        <v>63</v>
      </c>
      <c r="AC17" s="54"/>
      <c r="AD17" s="24">
        <f t="shared" ref="AD17:AD23" si="5">VLOOKUP($A23,$A$2:$S$67,10,FALSE)</f>
        <v>229</v>
      </c>
      <c r="AE17" s="24">
        <f t="shared" ref="AE17:AE23" si="6">VLOOKUP($A23,$A$2:$S$67,13,FALSE)</f>
        <v>183</v>
      </c>
      <c r="AF17" s="24">
        <f t="shared" ref="AF17:AF23" si="7">VLOOKUP($A23,$A$2:$S$67,16,FALSE)</f>
        <v>262</v>
      </c>
      <c r="AG17" s="19">
        <f t="shared" si="4"/>
        <v>445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283</v>
      </c>
      <c r="H18" s="1">
        <v>2</v>
      </c>
      <c r="I18" s="1">
        <v>1</v>
      </c>
      <c r="J18" s="1">
        <v>286</v>
      </c>
      <c r="K18" s="1">
        <v>262</v>
      </c>
      <c r="L18" s="1">
        <v>4</v>
      </c>
      <c r="M18" s="1">
        <v>266</v>
      </c>
      <c r="N18" s="1">
        <v>294</v>
      </c>
      <c r="O18" s="1">
        <v>1</v>
      </c>
      <c r="P18" s="1">
        <v>295</v>
      </c>
      <c r="Q18" s="1">
        <v>556</v>
      </c>
      <c r="R18" s="1">
        <v>5</v>
      </c>
      <c r="S18" s="1">
        <v>561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1" t="s">
        <v>53</v>
      </c>
      <c r="AC18" s="54"/>
      <c r="AD18" s="24">
        <f t="shared" si="5"/>
        <v>453</v>
      </c>
      <c r="AE18" s="24">
        <f t="shared" si="6"/>
        <v>430</v>
      </c>
      <c r="AF18" s="24">
        <f t="shared" si="7"/>
        <v>503</v>
      </c>
      <c r="AG18" s="19">
        <f t="shared" si="4"/>
        <v>933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158</v>
      </c>
      <c r="L19" s="1">
        <v>0</v>
      </c>
      <c r="M19" s="1">
        <v>158</v>
      </c>
      <c r="N19" s="1">
        <v>188</v>
      </c>
      <c r="O19" s="1">
        <v>0</v>
      </c>
      <c r="P19" s="1">
        <v>188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1" t="s">
        <v>68</v>
      </c>
      <c r="AC19" s="54"/>
      <c r="AD19" s="24">
        <f t="shared" si="5"/>
        <v>260</v>
      </c>
      <c r="AE19" s="24">
        <f t="shared" si="6"/>
        <v>127</v>
      </c>
      <c r="AF19" s="24">
        <f t="shared" si="7"/>
        <v>245</v>
      </c>
      <c r="AG19" s="19">
        <f t="shared" si="4"/>
        <v>372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87</v>
      </c>
      <c r="H20" s="1">
        <v>1</v>
      </c>
      <c r="I20" s="1">
        <v>0</v>
      </c>
      <c r="J20" s="1">
        <v>88</v>
      </c>
      <c r="K20" s="1">
        <v>73</v>
      </c>
      <c r="L20" s="1">
        <v>0</v>
      </c>
      <c r="M20" s="1">
        <v>73</v>
      </c>
      <c r="N20" s="1">
        <v>82</v>
      </c>
      <c r="O20" s="1">
        <v>1</v>
      </c>
      <c r="P20" s="1">
        <v>83</v>
      </c>
      <c r="Q20" s="1">
        <v>155</v>
      </c>
      <c r="R20" s="1">
        <v>1</v>
      </c>
      <c r="S20" s="1">
        <v>156</v>
      </c>
      <c r="V20" s="44" t="s">
        <v>56</v>
      </c>
      <c r="W20" s="19">
        <f t="shared" si="0"/>
        <v>286</v>
      </c>
      <c r="X20" s="19">
        <f t="shared" si="1"/>
        <v>266</v>
      </c>
      <c r="Y20" s="19">
        <f t="shared" si="2"/>
        <v>295</v>
      </c>
      <c r="Z20" s="19">
        <f t="shared" si="3"/>
        <v>561</v>
      </c>
      <c r="AA20" s="28"/>
      <c r="AB20" s="51" t="s">
        <v>57</v>
      </c>
      <c r="AC20" s="54"/>
      <c r="AD20" s="24">
        <f t="shared" si="5"/>
        <v>493</v>
      </c>
      <c r="AE20" s="24">
        <f t="shared" si="6"/>
        <v>466</v>
      </c>
      <c r="AF20" s="24">
        <f t="shared" si="7"/>
        <v>541</v>
      </c>
      <c r="AG20" s="19">
        <f t="shared" si="4"/>
        <v>1007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158</v>
      </c>
      <c r="Y21" s="19">
        <f t="shared" si="2"/>
        <v>188</v>
      </c>
      <c r="Z21" s="19">
        <f t="shared" si="3"/>
        <v>346</v>
      </c>
      <c r="AA21" s="28"/>
      <c r="AB21" s="51" t="s">
        <v>59</v>
      </c>
      <c r="AC21" s="54"/>
      <c r="AD21" s="24">
        <f t="shared" si="5"/>
        <v>299</v>
      </c>
      <c r="AE21" s="24">
        <f t="shared" si="6"/>
        <v>258</v>
      </c>
      <c r="AF21" s="24">
        <f t="shared" si="7"/>
        <v>331</v>
      </c>
      <c r="AG21" s="19">
        <f t="shared" si="4"/>
        <v>589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137</v>
      </c>
      <c r="H22" s="1">
        <v>7</v>
      </c>
      <c r="I22" s="1">
        <v>3</v>
      </c>
      <c r="J22" s="1">
        <v>147</v>
      </c>
      <c r="K22" s="1">
        <v>136</v>
      </c>
      <c r="L22" s="1">
        <v>7</v>
      </c>
      <c r="M22" s="1">
        <v>143</v>
      </c>
      <c r="N22" s="1">
        <v>143</v>
      </c>
      <c r="O22" s="1">
        <v>5</v>
      </c>
      <c r="P22" s="1">
        <v>148</v>
      </c>
      <c r="Q22" s="1">
        <v>279</v>
      </c>
      <c r="R22" s="1">
        <v>12</v>
      </c>
      <c r="S22" s="1">
        <v>291</v>
      </c>
      <c r="V22" s="44" t="s">
        <v>61</v>
      </c>
      <c r="W22" s="19">
        <f>AD15+AD17+AD18</f>
        <v>1493</v>
      </c>
      <c r="X22" s="19">
        <f>AE15+AE17+AE18</f>
        <v>1422</v>
      </c>
      <c r="Y22" s="19">
        <f>AF15+AF17+AF18</f>
        <v>1677</v>
      </c>
      <c r="Z22" s="19">
        <f t="shared" si="3"/>
        <v>3099</v>
      </c>
      <c r="AA22" s="28"/>
      <c r="AB22" s="51" t="s">
        <v>62</v>
      </c>
      <c r="AC22" s="54"/>
      <c r="AD22" s="24">
        <f t="shared" si="5"/>
        <v>300</v>
      </c>
      <c r="AE22" s="24">
        <f t="shared" si="6"/>
        <v>285</v>
      </c>
      <c r="AF22" s="24">
        <f t="shared" si="7"/>
        <v>332</v>
      </c>
      <c r="AG22" s="19">
        <f t="shared" si="4"/>
        <v>617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183</v>
      </c>
      <c r="L23" s="1">
        <v>0</v>
      </c>
      <c r="M23" s="1">
        <v>183</v>
      </c>
      <c r="N23" s="1">
        <v>262</v>
      </c>
      <c r="O23" s="1">
        <v>0</v>
      </c>
      <c r="P23" s="1">
        <v>262</v>
      </c>
      <c r="Q23" s="1">
        <v>445</v>
      </c>
      <c r="R23" s="1">
        <v>0</v>
      </c>
      <c r="S23" s="1">
        <v>445</v>
      </c>
      <c r="V23" s="44" t="s">
        <v>64</v>
      </c>
      <c r="W23" s="19">
        <f>AD19+AD20+AD21+AD22+AD23</f>
        <v>1806</v>
      </c>
      <c r="X23" s="19">
        <f>AE19+AE20+AE21+AE22+AE23</f>
        <v>1561</v>
      </c>
      <c r="Y23" s="19">
        <f>AF19+AF20+AF21+AF22+AF23</f>
        <v>1941</v>
      </c>
      <c r="Z23" s="19">
        <f t="shared" si="3"/>
        <v>3502</v>
      </c>
      <c r="AA23" s="28"/>
      <c r="AB23" s="51" t="s">
        <v>65</v>
      </c>
      <c r="AC23" s="54"/>
      <c r="AD23" s="24">
        <f t="shared" si="5"/>
        <v>454</v>
      </c>
      <c r="AE23" s="24">
        <f t="shared" si="6"/>
        <v>425</v>
      </c>
      <c r="AF23" s="24">
        <f t="shared" si="7"/>
        <v>492</v>
      </c>
      <c r="AG23" s="19">
        <f t="shared" si="4"/>
        <v>917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446</v>
      </c>
      <c r="H24" s="1">
        <v>6</v>
      </c>
      <c r="I24" s="1">
        <v>1</v>
      </c>
      <c r="J24" s="1">
        <v>453</v>
      </c>
      <c r="K24" s="1">
        <v>424</v>
      </c>
      <c r="L24" s="1">
        <v>6</v>
      </c>
      <c r="M24" s="1">
        <v>430</v>
      </c>
      <c r="N24" s="1">
        <v>502</v>
      </c>
      <c r="O24" s="1">
        <v>1</v>
      </c>
      <c r="P24" s="1">
        <v>503</v>
      </c>
      <c r="Q24" s="1">
        <v>926</v>
      </c>
      <c r="R24" s="1">
        <v>7</v>
      </c>
      <c r="S24" s="1">
        <v>933</v>
      </c>
      <c r="V24" s="44" t="s">
        <v>66</v>
      </c>
      <c r="W24" s="19">
        <f>AD31+AD32</f>
        <v>1380</v>
      </c>
      <c r="X24" s="19">
        <f>AE31+AE32</f>
        <v>1592</v>
      </c>
      <c r="Y24" s="19">
        <f>AF31+AF32</f>
        <v>1727</v>
      </c>
      <c r="Z24" s="19">
        <f t="shared" si="3"/>
        <v>3319</v>
      </c>
      <c r="AA24" s="16"/>
      <c r="AB24" s="51" t="s">
        <v>128</v>
      </c>
      <c r="AC24" s="54"/>
      <c r="AD24" s="19">
        <f>AD15+SUM(AD17:AD23)</f>
        <v>3299</v>
      </c>
      <c r="AE24" s="19">
        <f>AE15+SUM(AE17:AE23)</f>
        <v>2983</v>
      </c>
      <c r="AF24" s="19">
        <f>AF15+SUM(AF17:AF23)</f>
        <v>3618</v>
      </c>
      <c r="AG24" s="19">
        <f>AG15+SUM(AG17:AG23)</f>
        <v>6601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257</v>
      </c>
      <c r="H25" s="1">
        <v>3</v>
      </c>
      <c r="I25" s="1">
        <v>0</v>
      </c>
      <c r="J25" s="1">
        <v>260</v>
      </c>
      <c r="K25" s="1">
        <v>125</v>
      </c>
      <c r="L25" s="1">
        <v>2</v>
      </c>
      <c r="M25" s="1">
        <v>127</v>
      </c>
      <c r="N25" s="1">
        <v>244</v>
      </c>
      <c r="O25" s="1">
        <v>1</v>
      </c>
      <c r="P25" s="1">
        <v>245</v>
      </c>
      <c r="Q25" s="1">
        <v>369</v>
      </c>
      <c r="R25" s="1">
        <v>3</v>
      </c>
      <c r="S25" s="1">
        <v>372</v>
      </c>
      <c r="V25" s="44" t="s">
        <v>69</v>
      </c>
      <c r="W25" s="19">
        <f>AD33+AD34</f>
        <v>509</v>
      </c>
      <c r="X25" s="19">
        <f>AE33+AE34</f>
        <v>475</v>
      </c>
      <c r="Y25" s="19">
        <f>AF33+AF34</f>
        <v>558</v>
      </c>
      <c r="Z25" s="19">
        <f t="shared" si="3"/>
        <v>1033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490</v>
      </c>
      <c r="H26" s="1">
        <v>1</v>
      </c>
      <c r="I26" s="1">
        <v>2</v>
      </c>
      <c r="J26" s="1">
        <v>493</v>
      </c>
      <c r="K26" s="1">
        <v>464</v>
      </c>
      <c r="L26" s="1">
        <v>2</v>
      </c>
      <c r="M26" s="1">
        <v>466</v>
      </c>
      <c r="N26" s="1">
        <v>540</v>
      </c>
      <c r="O26" s="1">
        <v>1</v>
      </c>
      <c r="P26" s="1">
        <v>541</v>
      </c>
      <c r="Q26" s="1">
        <v>1004</v>
      </c>
      <c r="R26" s="1">
        <v>3</v>
      </c>
      <c r="S26" s="1">
        <v>1007</v>
      </c>
      <c r="V26" s="44" t="s">
        <v>71</v>
      </c>
      <c r="W26" s="19">
        <f>AD35+AD36+AD37</f>
        <v>2263</v>
      </c>
      <c r="X26" s="19">
        <f>AE35+AE36+AE37</f>
        <v>2914</v>
      </c>
      <c r="Y26" s="19">
        <f>AF35+AF36+AF37</f>
        <v>3070</v>
      </c>
      <c r="Z26" s="19">
        <f t="shared" si="3"/>
        <v>5984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330</v>
      </c>
      <c r="O27" s="1">
        <v>1</v>
      </c>
      <c r="P27" s="1">
        <v>331</v>
      </c>
      <c r="Q27" s="1">
        <v>587</v>
      </c>
      <c r="R27" s="1">
        <v>2</v>
      </c>
      <c r="S27" s="1">
        <v>589</v>
      </c>
      <c r="V27" s="44" t="s">
        <v>72</v>
      </c>
      <c r="W27" s="19">
        <f>VLOOKUP($A20,$A$2:$S$67,10,FALSE)</f>
        <v>88</v>
      </c>
      <c r="X27" s="19">
        <f>VLOOKUP($A20,$A$2:$S$67,13,FALSE)</f>
        <v>73</v>
      </c>
      <c r="Y27" s="19">
        <f>VLOOKUP($A20,$A$2:$S$67,16,FALSE)</f>
        <v>83</v>
      </c>
      <c r="Z27" s="19">
        <f t="shared" si="3"/>
        <v>156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284</v>
      </c>
      <c r="L28" s="1">
        <v>1</v>
      </c>
      <c r="M28" s="1">
        <v>285</v>
      </c>
      <c r="N28" s="1">
        <v>330</v>
      </c>
      <c r="O28" s="1">
        <v>2</v>
      </c>
      <c r="P28" s="1">
        <v>332</v>
      </c>
      <c r="Q28" s="1">
        <v>614</v>
      </c>
      <c r="R28" s="1">
        <v>3</v>
      </c>
      <c r="S28" s="1">
        <v>617</v>
      </c>
      <c r="V28" s="44" t="s">
        <v>73</v>
      </c>
      <c r="W28" s="19">
        <f>AD50</f>
        <v>1772</v>
      </c>
      <c r="X28" s="19">
        <f>AE50</f>
        <v>2452</v>
      </c>
      <c r="Y28" s="19">
        <f>AF50</f>
        <v>2569</v>
      </c>
      <c r="Z28" s="19">
        <f t="shared" si="3"/>
        <v>5021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423</v>
      </c>
      <c r="L29" s="1">
        <v>2</v>
      </c>
      <c r="M29" s="1">
        <v>425</v>
      </c>
      <c r="N29" s="1">
        <v>491</v>
      </c>
      <c r="O29" s="1">
        <v>1</v>
      </c>
      <c r="P29" s="1">
        <v>492</v>
      </c>
      <c r="Q29" s="1">
        <v>914</v>
      </c>
      <c r="R29" s="1">
        <v>3</v>
      </c>
      <c r="S29" s="1">
        <v>917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34</v>
      </c>
      <c r="Z29" s="19">
        <f t="shared" si="3"/>
        <v>65</v>
      </c>
      <c r="AA29" s="16"/>
      <c r="AB29" s="51" t="s">
        <v>75</v>
      </c>
      <c r="AC29" s="52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699</v>
      </c>
      <c r="H30" s="1">
        <v>0</v>
      </c>
      <c r="I30" s="1">
        <v>3</v>
      </c>
      <c r="J30" s="1">
        <v>702</v>
      </c>
      <c r="K30" s="1">
        <v>816</v>
      </c>
      <c r="L30" s="1">
        <v>0</v>
      </c>
      <c r="M30" s="1">
        <v>816</v>
      </c>
      <c r="N30" s="1">
        <v>876</v>
      </c>
      <c r="O30" s="1">
        <v>3</v>
      </c>
      <c r="P30" s="1">
        <v>879</v>
      </c>
      <c r="Q30" s="1">
        <v>1692</v>
      </c>
      <c r="R30" s="1">
        <v>3</v>
      </c>
      <c r="S30" s="1">
        <v>1695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768</v>
      </c>
      <c r="L31" s="1">
        <v>8</v>
      </c>
      <c r="M31" s="1">
        <v>776</v>
      </c>
      <c r="N31" s="1">
        <v>841</v>
      </c>
      <c r="O31" s="1">
        <v>7</v>
      </c>
      <c r="P31" s="1">
        <v>848</v>
      </c>
      <c r="Q31" s="1">
        <v>1609</v>
      </c>
      <c r="R31" s="1">
        <v>15</v>
      </c>
      <c r="S31" s="1">
        <v>1624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51" t="s">
        <v>80</v>
      </c>
      <c r="AC31" s="52"/>
      <c r="AD31" s="24">
        <f>VLOOKUP($A30,$A$2:$S$67,10,FALSE)</f>
        <v>702</v>
      </c>
      <c r="AE31" s="24">
        <f>VLOOKUP($A30,$A$2:$S$67,13,FALSE)</f>
        <v>816</v>
      </c>
      <c r="AF31" s="24">
        <f>VLOOKUP($A30,$A$2:$S$67,16,FALSE)</f>
        <v>879</v>
      </c>
      <c r="AG31" s="19">
        <f t="shared" ref="AG31:AG37" si="11">AE31+AF31</f>
        <v>1695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4</v>
      </c>
      <c r="I32" s="1">
        <v>3</v>
      </c>
      <c r="J32" s="1">
        <v>699</v>
      </c>
      <c r="K32" s="1">
        <v>834</v>
      </c>
      <c r="L32" s="1">
        <v>4</v>
      </c>
      <c r="M32" s="1">
        <v>838</v>
      </c>
      <c r="N32" s="1">
        <v>918</v>
      </c>
      <c r="O32" s="1">
        <v>6</v>
      </c>
      <c r="P32" s="1">
        <v>924</v>
      </c>
      <c r="Q32" s="1">
        <v>1752</v>
      </c>
      <c r="R32" s="1">
        <v>10</v>
      </c>
      <c r="S32" s="1">
        <v>1762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1" t="s">
        <v>83</v>
      </c>
      <c r="AC32" s="52"/>
      <c r="AD32" s="24">
        <f>VLOOKUP($A31,$A$2:$S$67,10,FALSE)</f>
        <v>678</v>
      </c>
      <c r="AE32" s="24">
        <f>VLOOKUP($A31,$A$2:$S$67,13,FALSE)</f>
        <v>776</v>
      </c>
      <c r="AF32" s="24">
        <f>VLOOKUP($A31,$A$2:$S$67,16,FALSE)</f>
        <v>848</v>
      </c>
      <c r="AG32" s="19">
        <f t="shared" si="11"/>
        <v>1624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971</v>
      </c>
      <c r="H33" s="1">
        <v>1</v>
      </c>
      <c r="I33" s="1">
        <v>5</v>
      </c>
      <c r="J33" s="1">
        <v>977</v>
      </c>
      <c r="K33" s="1">
        <v>1366</v>
      </c>
      <c r="L33" s="1">
        <v>3</v>
      </c>
      <c r="M33" s="1">
        <v>1369</v>
      </c>
      <c r="N33" s="1">
        <v>1420</v>
      </c>
      <c r="O33" s="1">
        <v>4</v>
      </c>
      <c r="P33" s="1">
        <v>1424</v>
      </c>
      <c r="Q33" s="1">
        <v>2786</v>
      </c>
      <c r="R33" s="1">
        <v>7</v>
      </c>
      <c r="S33" s="1">
        <v>2793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1" t="s">
        <v>86</v>
      </c>
      <c r="AC33" s="52"/>
      <c r="AD33" s="24">
        <f>VLOOKUP($A42,$A$2:$S$67,10,FALSE)</f>
        <v>263</v>
      </c>
      <c r="AE33" s="24">
        <f>VLOOKUP($A42,$A$2:$S$67,13,FALSE)</f>
        <v>228</v>
      </c>
      <c r="AF33" s="24">
        <f>VLOOKUP($A42,$A$2:$S$67,16,FALSE)</f>
        <v>291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581</v>
      </c>
      <c r="H34" s="1">
        <v>2</v>
      </c>
      <c r="I34" s="1">
        <v>4</v>
      </c>
      <c r="J34" s="1">
        <v>587</v>
      </c>
      <c r="K34" s="1">
        <v>704</v>
      </c>
      <c r="L34" s="1">
        <v>3</v>
      </c>
      <c r="M34" s="1">
        <v>707</v>
      </c>
      <c r="N34" s="1">
        <v>719</v>
      </c>
      <c r="O34" s="1">
        <v>3</v>
      </c>
      <c r="P34" s="1">
        <v>722</v>
      </c>
      <c r="Q34" s="1">
        <v>1423</v>
      </c>
      <c r="R34" s="1">
        <v>6</v>
      </c>
      <c r="S34" s="1">
        <v>1429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51" t="s">
        <v>89</v>
      </c>
      <c r="AC34" s="52"/>
      <c r="AD34" s="24">
        <f>VLOOKUP($A43,$A$2:$S$67,10,FALSE)</f>
        <v>246</v>
      </c>
      <c r="AE34" s="24">
        <f>VLOOKUP($A43,$A$2:$S$67,13,FALSE)</f>
        <v>247</v>
      </c>
      <c r="AF34" s="24">
        <f>VLOOKUP($A43,$A$2:$S$67,16,FALSE)</f>
        <v>267</v>
      </c>
      <c r="AG34" s="19">
        <f t="shared" si="11"/>
        <v>514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1" t="s">
        <v>92</v>
      </c>
      <c r="AC35" s="52"/>
      <c r="AD35" s="24">
        <f>VLOOKUP($A32,$A$2:$S$67,10,FALSE)</f>
        <v>699</v>
      </c>
      <c r="AE35" s="24">
        <f>VLOOKUP($A32,$A$2:$S$67,13,FALSE)</f>
        <v>838</v>
      </c>
      <c r="AF35" s="24">
        <f>VLOOKUP($A32,$A$2:$S$67,16,FALSE)</f>
        <v>924</v>
      </c>
      <c r="AG35" s="19">
        <f t="shared" si="11"/>
        <v>1762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658</v>
      </c>
      <c r="H36" s="1">
        <v>3</v>
      </c>
      <c r="I36" s="1">
        <v>3</v>
      </c>
      <c r="J36" s="1">
        <v>664</v>
      </c>
      <c r="K36" s="1">
        <v>662</v>
      </c>
      <c r="L36" s="1">
        <v>4</v>
      </c>
      <c r="M36" s="1">
        <v>666</v>
      </c>
      <c r="N36" s="1">
        <v>761</v>
      </c>
      <c r="O36" s="1">
        <v>3</v>
      </c>
      <c r="P36" s="1">
        <v>764</v>
      </c>
      <c r="Q36" s="1">
        <v>1423</v>
      </c>
      <c r="R36" s="1">
        <v>7</v>
      </c>
      <c r="S36" s="1">
        <v>1430</v>
      </c>
      <c r="V36" s="44" t="s">
        <v>94</v>
      </c>
      <c r="W36" s="19">
        <f t="shared" si="8"/>
        <v>117</v>
      </c>
      <c r="X36" s="19">
        <f t="shared" si="9"/>
        <v>102</v>
      </c>
      <c r="Y36" s="19">
        <f t="shared" si="10"/>
        <v>123</v>
      </c>
      <c r="Z36" s="19">
        <f t="shared" si="3"/>
        <v>225</v>
      </c>
      <c r="AA36" s="28"/>
      <c r="AB36" s="51" t="s">
        <v>84</v>
      </c>
      <c r="AC36" s="52"/>
      <c r="AD36" s="24">
        <f>VLOOKUP($A33,$A$2:$S$67,10,FALSE)</f>
        <v>977</v>
      </c>
      <c r="AE36" s="24">
        <f>VLOOKUP($A33,$A$2:$S$67,13,FALSE)</f>
        <v>1369</v>
      </c>
      <c r="AF36" s="24">
        <f>VLOOKUP($A33,$A$2:$S$67,16,FALSE)</f>
        <v>1424</v>
      </c>
      <c r="AG36" s="19">
        <f t="shared" si="11"/>
        <v>2793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450</v>
      </c>
      <c r="H37" s="1">
        <v>1</v>
      </c>
      <c r="I37" s="1">
        <v>2</v>
      </c>
      <c r="J37" s="1">
        <v>453</v>
      </c>
      <c r="K37" s="1">
        <v>496</v>
      </c>
      <c r="L37" s="1">
        <v>5</v>
      </c>
      <c r="M37" s="1">
        <v>501</v>
      </c>
      <c r="N37" s="1">
        <v>552</v>
      </c>
      <c r="O37" s="1">
        <v>4</v>
      </c>
      <c r="P37" s="1">
        <v>556</v>
      </c>
      <c r="Q37" s="1">
        <v>1048</v>
      </c>
      <c r="R37" s="1">
        <v>9</v>
      </c>
      <c r="S37" s="1">
        <v>1057</v>
      </c>
      <c r="V37" s="44" t="s">
        <v>96</v>
      </c>
      <c r="W37" s="19">
        <f t="shared" si="8"/>
        <v>163</v>
      </c>
      <c r="X37" s="19">
        <f t="shared" si="9"/>
        <v>132</v>
      </c>
      <c r="Y37" s="19">
        <f t="shared" si="10"/>
        <v>156</v>
      </c>
      <c r="Z37" s="19">
        <f t="shared" si="3"/>
        <v>288</v>
      </c>
      <c r="AA37" s="28"/>
      <c r="AB37" s="51" t="s">
        <v>87</v>
      </c>
      <c r="AC37" s="52"/>
      <c r="AD37" s="24">
        <f>VLOOKUP($A34,$A$2:$S$67,10,FALSE)</f>
        <v>587</v>
      </c>
      <c r="AE37" s="24">
        <f>VLOOKUP($A34,$A$2:$S$67,13,FALSE)</f>
        <v>707</v>
      </c>
      <c r="AF37" s="24">
        <f>VLOOKUP($A34,$A$2:$S$67,16,FALSE)</f>
        <v>722</v>
      </c>
      <c r="AG37" s="19">
        <f t="shared" si="11"/>
        <v>1429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415</v>
      </c>
      <c r="H38" s="1">
        <v>3</v>
      </c>
      <c r="I38" s="1">
        <v>3</v>
      </c>
      <c r="J38" s="1">
        <v>421</v>
      </c>
      <c r="K38" s="1">
        <v>550</v>
      </c>
      <c r="L38" s="1">
        <v>3</v>
      </c>
      <c r="M38" s="1">
        <v>553</v>
      </c>
      <c r="N38" s="1">
        <v>583</v>
      </c>
      <c r="O38" s="1">
        <v>5</v>
      </c>
      <c r="P38" s="1">
        <v>588</v>
      </c>
      <c r="Q38" s="1">
        <v>1133</v>
      </c>
      <c r="R38" s="1">
        <v>8</v>
      </c>
      <c r="S38" s="1">
        <v>1141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1" t="s">
        <v>67</v>
      </c>
      <c r="AC38" s="52"/>
      <c r="AD38" s="19">
        <f>SUM(AD31:AD37)</f>
        <v>4152</v>
      </c>
      <c r="AE38" s="19">
        <f>SUM(AE31:AE37)</f>
        <v>4981</v>
      </c>
      <c r="AF38" s="19">
        <f>SUM(AF31:AF37)</f>
        <v>5355</v>
      </c>
      <c r="AG38" s="19">
        <f>SUM(AG31:AG37)</f>
        <v>10336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317</v>
      </c>
      <c r="L39" s="1">
        <v>2</v>
      </c>
      <c r="M39" s="1">
        <v>319</v>
      </c>
      <c r="N39" s="1">
        <v>307</v>
      </c>
      <c r="O39" s="1">
        <v>6</v>
      </c>
      <c r="P39" s="1">
        <v>313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36</v>
      </c>
      <c r="X39" s="19">
        <f t="shared" si="9"/>
        <v>31</v>
      </c>
      <c r="Y39" s="19">
        <f t="shared" si="10"/>
        <v>30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575</v>
      </c>
      <c r="L40" s="1">
        <v>3</v>
      </c>
      <c r="M40" s="1">
        <v>578</v>
      </c>
      <c r="N40" s="1">
        <v>585</v>
      </c>
      <c r="O40" s="1">
        <v>5</v>
      </c>
      <c r="P40" s="1">
        <v>590</v>
      </c>
      <c r="Q40" s="1">
        <v>1160</v>
      </c>
      <c r="R40" s="1">
        <v>8</v>
      </c>
      <c r="S40" s="1">
        <v>1168</v>
      </c>
      <c r="V40" s="44" t="s">
        <v>102</v>
      </c>
      <c r="W40" s="19">
        <f t="shared" si="8"/>
        <v>119</v>
      </c>
      <c r="X40" s="19">
        <f t="shared" si="9"/>
        <v>102</v>
      </c>
      <c r="Y40" s="19">
        <f t="shared" si="10"/>
        <v>116</v>
      </c>
      <c r="Z40" s="19">
        <f t="shared" si="3"/>
        <v>218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498</v>
      </c>
      <c r="L41" s="1">
        <v>3</v>
      </c>
      <c r="M41" s="1">
        <v>501</v>
      </c>
      <c r="N41" s="1">
        <v>518</v>
      </c>
      <c r="O41" s="1">
        <v>4</v>
      </c>
      <c r="P41" s="1">
        <v>522</v>
      </c>
      <c r="Q41" s="1">
        <v>1016</v>
      </c>
      <c r="R41" s="1">
        <v>7</v>
      </c>
      <c r="S41" s="1">
        <v>1023</v>
      </c>
      <c r="V41" s="44" t="s">
        <v>104</v>
      </c>
      <c r="W41" s="19">
        <f t="shared" si="8"/>
        <v>49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5</v>
      </c>
      <c r="I42" s="1">
        <v>4</v>
      </c>
      <c r="J42" s="1">
        <v>263</v>
      </c>
      <c r="K42" s="1">
        <v>224</v>
      </c>
      <c r="L42" s="1">
        <v>4</v>
      </c>
      <c r="M42" s="1">
        <v>228</v>
      </c>
      <c r="N42" s="1">
        <v>284</v>
      </c>
      <c r="O42" s="1">
        <v>7</v>
      </c>
      <c r="P42" s="1">
        <v>291</v>
      </c>
      <c r="Q42" s="1">
        <v>508</v>
      </c>
      <c r="R42" s="1">
        <v>11</v>
      </c>
      <c r="S42" s="1">
        <v>519</v>
      </c>
      <c r="V42" s="44" t="s">
        <v>106</v>
      </c>
      <c r="W42" s="19">
        <f t="shared" si="8"/>
        <v>157</v>
      </c>
      <c r="X42" s="19">
        <f t="shared" si="9"/>
        <v>117</v>
      </c>
      <c r="Y42" s="19">
        <f t="shared" si="10"/>
        <v>144</v>
      </c>
      <c r="Z42" s="19">
        <f t="shared" si="3"/>
        <v>261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245</v>
      </c>
      <c r="H43" s="1">
        <v>0</v>
      </c>
      <c r="I43" s="1">
        <v>1</v>
      </c>
      <c r="J43" s="1">
        <v>246</v>
      </c>
      <c r="K43" s="1">
        <v>246</v>
      </c>
      <c r="L43" s="1">
        <v>1</v>
      </c>
      <c r="M43" s="1">
        <v>247</v>
      </c>
      <c r="N43" s="1">
        <v>267</v>
      </c>
      <c r="O43" s="1">
        <v>0</v>
      </c>
      <c r="P43" s="1">
        <v>267</v>
      </c>
      <c r="Q43" s="1">
        <v>513</v>
      </c>
      <c r="R43" s="1">
        <v>1</v>
      </c>
      <c r="S43" s="1">
        <v>514</v>
      </c>
      <c r="V43" s="44" t="s">
        <v>108</v>
      </c>
      <c r="W43" s="19">
        <f t="shared" si="8"/>
        <v>42</v>
      </c>
      <c r="X43" s="19">
        <f t="shared" si="9"/>
        <v>37</v>
      </c>
      <c r="Y43" s="19">
        <f t="shared" si="10"/>
        <v>43</v>
      </c>
      <c r="Z43" s="19">
        <f t="shared" si="3"/>
        <v>80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34</v>
      </c>
      <c r="O44" s="1">
        <v>0</v>
      </c>
      <c r="P44" s="1">
        <v>34</v>
      </c>
      <c r="Q44" s="1">
        <v>65</v>
      </c>
      <c r="R44" s="1">
        <v>0</v>
      </c>
      <c r="S44" s="1">
        <v>65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50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51" t="s">
        <v>112</v>
      </c>
      <c r="AC45" s="52"/>
      <c r="AD45" s="24">
        <f>VLOOKUP($A37,$A$2:$S$67,10,FALSE)</f>
        <v>453</v>
      </c>
      <c r="AE45" s="24">
        <f>VLOOKUP($A37,$A$2:$S$67,13,FALSE)</f>
        <v>501</v>
      </c>
      <c r="AF45" s="24">
        <f>VLOOKUP($A37,$A$2:$S$67,16,FALSE)</f>
        <v>556</v>
      </c>
      <c r="AG45" s="19">
        <f>AE45+AF45</f>
        <v>1057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51" t="s">
        <v>114</v>
      </c>
      <c r="AC46" s="52"/>
      <c r="AD46" s="24">
        <f>VLOOKUP($A38,$A$2:$S$67,10,FALSE)</f>
        <v>421</v>
      </c>
      <c r="AE46" s="24">
        <f>VLOOKUP($A38,$A$2:$S$67,13,FALSE)</f>
        <v>553</v>
      </c>
      <c r="AF46" s="24">
        <f>VLOOKUP($A38,$A$2:$S$67,16,FALSE)</f>
        <v>588</v>
      </c>
      <c r="AG46" s="19">
        <f>AE46+AF46</f>
        <v>1141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51" t="s">
        <v>116</v>
      </c>
      <c r="AC47" s="52"/>
      <c r="AD47" s="24">
        <f>VLOOKUP($A39,$A$2:$S$67,10,FALSE)</f>
        <v>199</v>
      </c>
      <c r="AE47" s="24">
        <f>VLOOKUP($A39,$A$2:$S$67,13,FALSE)</f>
        <v>319</v>
      </c>
      <c r="AF47" s="24">
        <f>VLOOKUP($A39,$A$2:$S$67,16,FALSE)</f>
        <v>313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372</v>
      </c>
      <c r="X48" s="19">
        <f t="shared" si="9"/>
        <v>368</v>
      </c>
      <c r="Y48" s="19">
        <f t="shared" si="10"/>
        <v>354</v>
      </c>
      <c r="Z48" s="19">
        <f t="shared" si="3"/>
        <v>722</v>
      </c>
      <c r="AA48" s="28"/>
      <c r="AB48" s="51" t="s">
        <v>118</v>
      </c>
      <c r="AC48" s="52"/>
      <c r="AD48" s="24">
        <f>VLOOKUP($A40,$A$2:$S$67,10,FALSE)</f>
        <v>370</v>
      </c>
      <c r="AE48" s="24">
        <f>VLOOKUP($A40,$A$2:$S$67,13,FALSE)</f>
        <v>578</v>
      </c>
      <c r="AF48" s="24">
        <f>VLOOKUP($A40,$A$2:$S$67,16,FALSE)</f>
        <v>590</v>
      </c>
      <c r="AG48" s="19">
        <f>AE48+AF48</f>
        <v>1168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1" t="s">
        <v>103</v>
      </c>
      <c r="AC49" s="52"/>
      <c r="AD49" s="24">
        <f>VLOOKUP($A41,$A$2:$S$67,10,FALSE)</f>
        <v>329</v>
      </c>
      <c r="AE49" s="24">
        <f>VLOOKUP($A41,$A$2:$S$67,13,FALSE)</f>
        <v>501</v>
      </c>
      <c r="AF49" s="24">
        <f>VLOOKUP($A41,$A$2:$S$67,16,FALSE)</f>
        <v>522</v>
      </c>
      <c r="AG49" s="19">
        <f>AE49+AF49</f>
        <v>1023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35</v>
      </c>
      <c r="X50" s="19">
        <f t="shared" si="9"/>
        <v>33</v>
      </c>
      <c r="Y50" s="19">
        <f t="shared" si="10"/>
        <v>25</v>
      </c>
      <c r="Z50" s="19">
        <f t="shared" si="3"/>
        <v>58</v>
      </c>
      <c r="AA50" s="16"/>
      <c r="AB50" s="51" t="s">
        <v>67</v>
      </c>
      <c r="AC50" s="52"/>
      <c r="AD50" s="19">
        <f>SUM(AD45:AD49)</f>
        <v>1772</v>
      </c>
      <c r="AE50" s="19">
        <f>SUM(AE45:AE49)</f>
        <v>2452</v>
      </c>
      <c r="AF50" s="19">
        <f>SUM(AF45:AF49)</f>
        <v>2569</v>
      </c>
      <c r="AG50" s="19">
        <f>SUM(AG45:AG49)</f>
        <v>5021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5</v>
      </c>
      <c r="I51" s="1">
        <v>0</v>
      </c>
      <c r="J51" s="1">
        <v>117</v>
      </c>
      <c r="K51" s="1">
        <v>99</v>
      </c>
      <c r="L51" s="1">
        <v>3</v>
      </c>
      <c r="M51" s="1">
        <v>102</v>
      </c>
      <c r="N51" s="1">
        <v>121</v>
      </c>
      <c r="O51" s="1">
        <v>2</v>
      </c>
      <c r="P51" s="1">
        <v>123</v>
      </c>
      <c r="Q51" s="1">
        <v>220</v>
      </c>
      <c r="R51" s="1">
        <v>5</v>
      </c>
      <c r="S51" s="1">
        <v>225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24</v>
      </c>
      <c r="I52" s="1">
        <v>1</v>
      </c>
      <c r="J52" s="1">
        <v>163</v>
      </c>
      <c r="K52" s="1">
        <v>128</v>
      </c>
      <c r="L52" s="1">
        <v>4</v>
      </c>
      <c r="M52" s="1">
        <v>132</v>
      </c>
      <c r="N52" s="1">
        <v>135</v>
      </c>
      <c r="O52" s="1">
        <v>21</v>
      </c>
      <c r="P52" s="1">
        <v>156</v>
      </c>
      <c r="Q52" s="1">
        <v>263</v>
      </c>
      <c r="R52" s="1">
        <v>25</v>
      </c>
      <c r="S52" s="1">
        <v>288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31</v>
      </c>
      <c r="H54" s="1">
        <v>5</v>
      </c>
      <c r="I54" s="1">
        <v>0</v>
      </c>
      <c r="J54" s="1">
        <v>36</v>
      </c>
      <c r="K54" s="1">
        <v>26</v>
      </c>
      <c r="L54" s="1">
        <v>5</v>
      </c>
      <c r="M54" s="1">
        <v>31</v>
      </c>
      <c r="N54" s="1">
        <v>30</v>
      </c>
      <c r="O54" s="1">
        <v>0</v>
      </c>
      <c r="P54" s="1">
        <v>30</v>
      </c>
      <c r="Q54" s="1">
        <v>56</v>
      </c>
      <c r="R54" s="1">
        <v>5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5</v>
      </c>
      <c r="M55" s="1">
        <v>102</v>
      </c>
      <c r="N55" s="1">
        <v>104</v>
      </c>
      <c r="O55" s="1">
        <v>12</v>
      </c>
      <c r="P55" s="1">
        <v>116</v>
      </c>
      <c r="Q55" s="1">
        <v>201</v>
      </c>
      <c r="R55" s="1">
        <v>17</v>
      </c>
      <c r="S55" s="1">
        <v>218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49</v>
      </c>
      <c r="H56" s="1">
        <v>0</v>
      </c>
      <c r="I56" s="1">
        <v>0</v>
      </c>
      <c r="J56" s="1">
        <v>49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17</v>
      </c>
      <c r="I57" s="1">
        <v>0</v>
      </c>
      <c r="J57" s="1">
        <v>157</v>
      </c>
      <c r="K57" s="1">
        <v>117</v>
      </c>
      <c r="L57" s="1">
        <v>0</v>
      </c>
      <c r="M57" s="1">
        <v>117</v>
      </c>
      <c r="N57" s="1">
        <v>126</v>
      </c>
      <c r="O57" s="1">
        <v>18</v>
      </c>
      <c r="P57" s="1">
        <v>144</v>
      </c>
      <c r="Q57" s="1">
        <v>243</v>
      </c>
      <c r="R57" s="1">
        <v>18</v>
      </c>
      <c r="S57" s="1">
        <v>261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42</v>
      </c>
      <c r="H58" s="1">
        <v>0</v>
      </c>
      <c r="I58" s="1">
        <v>0</v>
      </c>
      <c r="J58" s="1">
        <v>42</v>
      </c>
      <c r="K58" s="1">
        <v>37</v>
      </c>
      <c r="L58" s="1">
        <v>0</v>
      </c>
      <c r="M58" s="1">
        <v>37</v>
      </c>
      <c r="N58" s="1">
        <v>43</v>
      </c>
      <c r="O58" s="1">
        <v>0</v>
      </c>
      <c r="P58" s="1">
        <v>43</v>
      </c>
      <c r="Q58" s="1">
        <v>80</v>
      </c>
      <c r="R58" s="1">
        <v>0</v>
      </c>
      <c r="S58" s="1">
        <v>80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366</v>
      </c>
      <c r="H63" s="1">
        <v>3</v>
      </c>
      <c r="I63" s="1">
        <v>3</v>
      </c>
      <c r="J63" s="1">
        <v>372</v>
      </c>
      <c r="K63" s="1">
        <v>362</v>
      </c>
      <c r="L63" s="1">
        <v>6</v>
      </c>
      <c r="M63" s="1">
        <v>368</v>
      </c>
      <c r="N63" s="1">
        <v>354</v>
      </c>
      <c r="O63" s="1">
        <v>0</v>
      </c>
      <c r="P63" s="1">
        <v>354</v>
      </c>
      <c r="Q63" s="1">
        <v>716</v>
      </c>
      <c r="R63" s="1">
        <v>6</v>
      </c>
      <c r="S63" s="1">
        <v>722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35</v>
      </c>
      <c r="H65" s="1">
        <v>0</v>
      </c>
      <c r="I65" s="1">
        <v>0</v>
      </c>
      <c r="J65" s="1">
        <v>35</v>
      </c>
      <c r="K65" s="1">
        <v>33</v>
      </c>
      <c r="L65" s="1">
        <v>0</v>
      </c>
      <c r="M65" s="1">
        <v>33</v>
      </c>
      <c r="N65" s="1">
        <v>25</v>
      </c>
      <c r="O65" s="1">
        <v>0</v>
      </c>
      <c r="P65" s="1">
        <v>25</v>
      </c>
      <c r="Q65" s="1">
        <v>58</v>
      </c>
      <c r="R65" s="1">
        <v>0</v>
      </c>
      <c r="S65" s="1">
        <v>58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18:AC18"/>
    <mergeCell ref="V1:AC1"/>
    <mergeCell ref="AB3:AC3"/>
    <mergeCell ref="AB4:AC4"/>
    <mergeCell ref="AB5:AC5"/>
    <mergeCell ref="AB6:AC6"/>
    <mergeCell ref="AB7:AC7"/>
    <mergeCell ref="AB8:AB11"/>
    <mergeCell ref="AB13:AC13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2025.4</vt:lpstr>
      <vt:lpstr>2025.5 </vt:lpstr>
      <vt:lpstr>2025.6</vt:lpstr>
      <vt:lpstr>2025.7</vt:lpstr>
      <vt:lpstr>2025.8</vt:lpstr>
      <vt:lpstr>2025.9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workadmin</dc:creator>
  <cp:lastModifiedBy>setup</cp:lastModifiedBy>
  <cp:lastPrinted>2025-10-03T00:15:53Z</cp:lastPrinted>
  <dcterms:created xsi:type="dcterms:W3CDTF">2018-05-07T06:47:26Z</dcterms:created>
  <dcterms:modified xsi:type="dcterms:W3CDTF">2025-10-03T00:16:21Z</dcterms:modified>
</cp:coreProperties>
</file>