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令和3年度\4年3月\"/>
    </mc:Choice>
  </mc:AlternateContent>
  <xr:revisionPtr revIDLastSave="0" documentId="13_ncr:1_{28F17249-AEDD-4A12-9708-0BDF9E4EEBC9}" xr6:coauthVersionLast="36" xr6:coauthVersionMax="36" xr10:uidLastSave="{00000000-0000-0000-0000-000000000000}"/>
  <bookViews>
    <workbookView xWindow="0" yWindow="0" windowWidth="19200" windowHeight="11610" firstSheet="3" activeTab="11" xr2:uid="{00000000-000D-0000-FFFF-FFFF00000000}"/>
  </bookViews>
  <sheets>
    <sheet name="2021.04" sheetId="41" r:id="rId1"/>
    <sheet name="2021.05" sheetId="43" r:id="rId2"/>
    <sheet name="2021.06" sheetId="44" r:id="rId3"/>
    <sheet name="2021.07" sheetId="45" r:id="rId4"/>
    <sheet name="2021.08" sheetId="46" r:id="rId5"/>
    <sheet name="2021.09" sheetId="47" r:id="rId6"/>
    <sheet name="2021.10" sheetId="48" r:id="rId7"/>
    <sheet name="2021.11" sheetId="49" r:id="rId8"/>
    <sheet name="2021.12" sheetId="50" r:id="rId9"/>
    <sheet name="2022.1" sheetId="51" r:id="rId10"/>
    <sheet name="2022.2" sheetId="52" r:id="rId11"/>
    <sheet name="2022.3" sheetId="5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54" l="1"/>
  <c r="X52" i="54"/>
  <c r="W52" i="54"/>
  <c r="Y51" i="54"/>
  <c r="Z51" i="54" s="1"/>
  <c r="X51" i="54"/>
  <c r="W51" i="54"/>
  <c r="Y50" i="54"/>
  <c r="X50" i="54"/>
  <c r="W50" i="54"/>
  <c r="AF49" i="54"/>
  <c r="AE49" i="54"/>
  <c r="AD49" i="54"/>
  <c r="Y49" i="54"/>
  <c r="X49" i="54"/>
  <c r="W49" i="54"/>
  <c r="AF48" i="54"/>
  <c r="AE48" i="54"/>
  <c r="AD48" i="54"/>
  <c r="Y48" i="54"/>
  <c r="X48" i="54"/>
  <c r="W48" i="54"/>
  <c r="AF47" i="54"/>
  <c r="AE47" i="54"/>
  <c r="AD47" i="54"/>
  <c r="Y47" i="54"/>
  <c r="X47" i="54"/>
  <c r="W47" i="54"/>
  <c r="AF46" i="54"/>
  <c r="AE46" i="54"/>
  <c r="AD46" i="54"/>
  <c r="Y46" i="54"/>
  <c r="X46" i="54"/>
  <c r="W46" i="54"/>
  <c r="AF45" i="54"/>
  <c r="AF50" i="54" s="1"/>
  <c r="Y28" i="54" s="1"/>
  <c r="AE45" i="54"/>
  <c r="AD45" i="54"/>
  <c r="Y45" i="54"/>
  <c r="X45" i="54"/>
  <c r="W45" i="54"/>
  <c r="Y44" i="54"/>
  <c r="Z44" i="54" s="1"/>
  <c r="X44" i="54"/>
  <c r="W44" i="54"/>
  <c r="Y43" i="54"/>
  <c r="X43" i="54"/>
  <c r="W43" i="54"/>
  <c r="Y42" i="54"/>
  <c r="Z42" i="54" s="1"/>
  <c r="X42" i="54"/>
  <c r="W42" i="54"/>
  <c r="Y41" i="54"/>
  <c r="X41" i="54"/>
  <c r="W41" i="54"/>
  <c r="Y40" i="54"/>
  <c r="Z40" i="54" s="1"/>
  <c r="X40" i="54"/>
  <c r="W40" i="54"/>
  <c r="Y39" i="54"/>
  <c r="X39" i="54"/>
  <c r="W39" i="54"/>
  <c r="Y38" i="54"/>
  <c r="Z38" i="54" s="1"/>
  <c r="X38" i="54"/>
  <c r="W38" i="54"/>
  <c r="AF37" i="54"/>
  <c r="AE37" i="54"/>
  <c r="AG37" i="54" s="1"/>
  <c r="AD37" i="54"/>
  <c r="Y37" i="54"/>
  <c r="Z37" i="54" s="1"/>
  <c r="X37" i="54"/>
  <c r="W37" i="54"/>
  <c r="AF36" i="54"/>
  <c r="AE36" i="54"/>
  <c r="AG36" i="54" s="1"/>
  <c r="AD36" i="54"/>
  <c r="Y36" i="54"/>
  <c r="Z36" i="54" s="1"/>
  <c r="X36" i="54"/>
  <c r="W36" i="54"/>
  <c r="AF35" i="54"/>
  <c r="AE35" i="54"/>
  <c r="AG35" i="54" s="1"/>
  <c r="AD35" i="54"/>
  <c r="Y35" i="54"/>
  <c r="Z35" i="54" s="1"/>
  <c r="X35" i="54"/>
  <c r="W35" i="54"/>
  <c r="AF34" i="54"/>
  <c r="AE34" i="54"/>
  <c r="AG34" i="54" s="1"/>
  <c r="AD34" i="54"/>
  <c r="Y34" i="54"/>
  <c r="Z34" i="54" s="1"/>
  <c r="X34" i="54"/>
  <c r="W34" i="54"/>
  <c r="AF33" i="54"/>
  <c r="AE33" i="54"/>
  <c r="AG33" i="54" s="1"/>
  <c r="AD33" i="54"/>
  <c r="Y33" i="54"/>
  <c r="Z33" i="54" s="1"/>
  <c r="X33" i="54"/>
  <c r="W33" i="54"/>
  <c r="AF32" i="54"/>
  <c r="AE32" i="54"/>
  <c r="AG32" i="54" s="1"/>
  <c r="AD32" i="54"/>
  <c r="Y32" i="54"/>
  <c r="Z32" i="54" s="1"/>
  <c r="X32" i="54"/>
  <c r="W32" i="54"/>
  <c r="AF31" i="54"/>
  <c r="AF38" i="54" s="1"/>
  <c r="AE31" i="54"/>
  <c r="AG31" i="54" s="1"/>
  <c r="AD31" i="54"/>
  <c r="Y31" i="54"/>
  <c r="Z31" i="54" s="1"/>
  <c r="X31" i="54"/>
  <c r="W31" i="54"/>
  <c r="Y30" i="54"/>
  <c r="X30" i="54"/>
  <c r="W30" i="54"/>
  <c r="Y29" i="54"/>
  <c r="Z29" i="54" s="1"/>
  <c r="X29" i="54"/>
  <c r="W29" i="54"/>
  <c r="Y27" i="54"/>
  <c r="X27" i="54"/>
  <c r="W27" i="54"/>
  <c r="Y26" i="54"/>
  <c r="Y25" i="54"/>
  <c r="AF23" i="54"/>
  <c r="AE23" i="54"/>
  <c r="AD23" i="54"/>
  <c r="AF22" i="54"/>
  <c r="AE22" i="54"/>
  <c r="AD22" i="54"/>
  <c r="AF21" i="54"/>
  <c r="AE21" i="54"/>
  <c r="AG21" i="54" s="1"/>
  <c r="AD21" i="54"/>
  <c r="Y21" i="54"/>
  <c r="Z21" i="54" s="1"/>
  <c r="X21" i="54"/>
  <c r="W21" i="54"/>
  <c r="AF20" i="54"/>
  <c r="AE20" i="54"/>
  <c r="AG20" i="54" s="1"/>
  <c r="AD20" i="54"/>
  <c r="Y20" i="54"/>
  <c r="Z20" i="54" s="1"/>
  <c r="X20" i="54"/>
  <c r="W20" i="54"/>
  <c r="AF19" i="54"/>
  <c r="AE19" i="54"/>
  <c r="AG19" i="54" s="1"/>
  <c r="AD19" i="54"/>
  <c r="Y19" i="54"/>
  <c r="Z19" i="54" s="1"/>
  <c r="X19" i="54"/>
  <c r="W19" i="54"/>
  <c r="AF18" i="54"/>
  <c r="AE18" i="54"/>
  <c r="AG18" i="54" s="1"/>
  <c r="AD18" i="54"/>
  <c r="Y18" i="54"/>
  <c r="Z18" i="54" s="1"/>
  <c r="X18" i="54"/>
  <c r="W18" i="54"/>
  <c r="AF17" i="54"/>
  <c r="AE17" i="54"/>
  <c r="AG17" i="54" s="1"/>
  <c r="AD17" i="54"/>
  <c r="Y17" i="54"/>
  <c r="X17" i="54"/>
  <c r="W17" i="54"/>
  <c r="AF16" i="54"/>
  <c r="AF15" i="54" s="1"/>
  <c r="AE16" i="54"/>
  <c r="AG16" i="54" s="1"/>
  <c r="AD16" i="54"/>
  <c r="AD15" i="54" s="1"/>
  <c r="Y16" i="54"/>
  <c r="Z16" i="54" s="1"/>
  <c r="X16" i="54"/>
  <c r="W16" i="54"/>
  <c r="Y15" i="54"/>
  <c r="X15" i="54"/>
  <c r="W15" i="54"/>
  <c r="Y14" i="54"/>
  <c r="Z14" i="54" s="1"/>
  <c r="X14" i="54"/>
  <c r="W14" i="54"/>
  <c r="Y13" i="54"/>
  <c r="X13" i="54"/>
  <c r="W13" i="54"/>
  <c r="Y12" i="54"/>
  <c r="Z12" i="54" s="1"/>
  <c r="X12" i="54"/>
  <c r="W12" i="54"/>
  <c r="AG11" i="54"/>
  <c r="Y11" i="54"/>
  <c r="Z11" i="54" s="1"/>
  <c r="X11" i="54"/>
  <c r="W11" i="54"/>
  <c r="AG10" i="54"/>
  <c r="Y10" i="54"/>
  <c r="Z10" i="54" s="1"/>
  <c r="X10" i="54"/>
  <c r="W10" i="54"/>
  <c r="AG9" i="54"/>
  <c r="Y9" i="54"/>
  <c r="X9" i="54"/>
  <c r="Z9" i="54" s="1"/>
  <c r="W9" i="54"/>
  <c r="AG8" i="54"/>
  <c r="Y8" i="54"/>
  <c r="X8" i="54"/>
  <c r="W8" i="54"/>
  <c r="AF7" i="54"/>
  <c r="AE7" i="54"/>
  <c r="AD7" i="54"/>
  <c r="Y7" i="54"/>
  <c r="X7" i="54"/>
  <c r="W7" i="54"/>
  <c r="AD6" i="54"/>
  <c r="Y6" i="54"/>
  <c r="X6" i="54"/>
  <c r="W6" i="54"/>
  <c r="AF5" i="54"/>
  <c r="AF6" i="54" s="1"/>
  <c r="AE5" i="54"/>
  <c r="AG5" i="54" s="1"/>
  <c r="Z5" i="54"/>
  <c r="Y5" i="54"/>
  <c r="X5" i="54"/>
  <c r="W5" i="54"/>
  <c r="AF4" i="54"/>
  <c r="AE4" i="54"/>
  <c r="AG4" i="54" s="1"/>
  <c r="AG6" i="54" s="1"/>
  <c r="Y4" i="54"/>
  <c r="X4" i="54"/>
  <c r="W4" i="54"/>
  <c r="AG7" i="54" l="1"/>
  <c r="Z15" i="54"/>
  <c r="Z13" i="54"/>
  <c r="AG23" i="54"/>
  <c r="Z30" i="54"/>
  <c r="W25" i="54"/>
  <c r="Z39" i="54"/>
  <c r="Z46" i="54"/>
  <c r="AG47" i="54"/>
  <c r="Z50" i="54"/>
  <c r="Z6" i="54"/>
  <c r="X24" i="54"/>
  <c r="Z27" i="54"/>
  <c r="Z45" i="54"/>
  <c r="AG46" i="54"/>
  <c r="Z49" i="54"/>
  <c r="Z4" i="54"/>
  <c r="Y24" i="54"/>
  <c r="Z24" i="54" s="1"/>
  <c r="AD50" i="54"/>
  <c r="W28" i="54" s="1"/>
  <c r="Z7" i="54"/>
  <c r="Z17" i="54"/>
  <c r="Z8" i="54"/>
  <c r="W23" i="54"/>
  <c r="AG22" i="54"/>
  <c r="X25" i="54"/>
  <c r="Z25" i="54" s="1"/>
  <c r="AD38" i="54"/>
  <c r="W26" i="54"/>
  <c r="Z43" i="54"/>
  <c r="AG45" i="54"/>
  <c r="AG50" i="54" s="1"/>
  <c r="Z48" i="54"/>
  <c r="AG49" i="54"/>
  <c r="Y23" i="54"/>
  <c r="X23" i="54"/>
  <c r="X26" i="54"/>
  <c r="Z26" i="54" s="1"/>
  <c r="Z41" i="54"/>
  <c r="Z47" i="54"/>
  <c r="AG48" i="54"/>
  <c r="Z52" i="54"/>
  <c r="AD24" i="54"/>
  <c r="W22" i="54"/>
  <c r="AF24" i="54"/>
  <c r="Y22" i="54"/>
  <c r="AG38" i="54"/>
  <c r="Z28" i="54"/>
  <c r="W24" i="54"/>
  <c r="AE15" i="54"/>
  <c r="AE38" i="54"/>
  <c r="AE50" i="54"/>
  <c r="X28" i="54" s="1"/>
  <c r="AE6" i="54"/>
  <c r="Z23" i="54" l="1"/>
  <c r="AG15" i="54"/>
  <c r="AG24" i="54" s="1"/>
  <c r="AE24" i="54"/>
  <c r="X22" i="54"/>
  <c r="Z22" i="54" s="1"/>
  <c r="Y52" i="52"/>
  <c r="Z52" i="52" s="1"/>
  <c r="X52" i="52"/>
  <c r="W52" i="52"/>
  <c r="Y51" i="52"/>
  <c r="Z51" i="52" s="1"/>
  <c r="X51" i="52"/>
  <c r="W51" i="52"/>
  <c r="Y50" i="52"/>
  <c r="X50" i="52"/>
  <c r="W50" i="52"/>
  <c r="AF49" i="52"/>
  <c r="AE49" i="52"/>
  <c r="AG49" i="52" s="1"/>
  <c r="AD49" i="52"/>
  <c r="Y49" i="52"/>
  <c r="Z49" i="52" s="1"/>
  <c r="X49" i="52"/>
  <c r="W49" i="52"/>
  <c r="AF48" i="52"/>
  <c r="AE48" i="52"/>
  <c r="AD48" i="52"/>
  <c r="Y48" i="52"/>
  <c r="X48" i="52"/>
  <c r="W48" i="52"/>
  <c r="AF47" i="52"/>
  <c r="AE47" i="52"/>
  <c r="AG47" i="52" s="1"/>
  <c r="AD47" i="52"/>
  <c r="Y47" i="52"/>
  <c r="Z47" i="52" s="1"/>
  <c r="X47" i="52"/>
  <c r="W47" i="52"/>
  <c r="AF46" i="52"/>
  <c r="AE46" i="52"/>
  <c r="AD46" i="52"/>
  <c r="Y46" i="52"/>
  <c r="X46" i="52"/>
  <c r="W46" i="52"/>
  <c r="AF45" i="52"/>
  <c r="AE45" i="52"/>
  <c r="AG45" i="52" s="1"/>
  <c r="AD45" i="52"/>
  <c r="Y45" i="52"/>
  <c r="Z45" i="52" s="1"/>
  <c r="X45" i="52"/>
  <c r="W45" i="52"/>
  <c r="Y44" i="52"/>
  <c r="Z44" i="52" s="1"/>
  <c r="X44" i="52"/>
  <c r="W44" i="52"/>
  <c r="Y43" i="52"/>
  <c r="X43" i="52"/>
  <c r="W43" i="52"/>
  <c r="Y42" i="52"/>
  <c r="X42" i="52"/>
  <c r="W42" i="52"/>
  <c r="Y41" i="52"/>
  <c r="Z41" i="52" s="1"/>
  <c r="X41" i="52"/>
  <c r="W41" i="52"/>
  <c r="Y40" i="52"/>
  <c r="Z40" i="52" s="1"/>
  <c r="X40" i="52"/>
  <c r="W40" i="52"/>
  <c r="Y39" i="52"/>
  <c r="X39" i="52"/>
  <c r="W39" i="52"/>
  <c r="Y38" i="52"/>
  <c r="X38" i="52"/>
  <c r="W38" i="52"/>
  <c r="AF37" i="52"/>
  <c r="AE37" i="52"/>
  <c r="AD37" i="52"/>
  <c r="Y37" i="52"/>
  <c r="Z37" i="52" s="1"/>
  <c r="X37" i="52"/>
  <c r="W37" i="52"/>
  <c r="AF36" i="52"/>
  <c r="Y26" i="52" s="1"/>
  <c r="AE36" i="52"/>
  <c r="AD36" i="52"/>
  <c r="Y36" i="52"/>
  <c r="X36" i="52"/>
  <c r="W36" i="52"/>
  <c r="AF35" i="52"/>
  <c r="AE35" i="52"/>
  <c r="AD35" i="52"/>
  <c r="W26" i="52" s="1"/>
  <c r="Y35" i="52"/>
  <c r="Z35" i="52" s="1"/>
  <c r="X35" i="52"/>
  <c r="W35" i="52"/>
  <c r="AF34" i="52"/>
  <c r="AE34" i="52"/>
  <c r="AG34" i="52" s="1"/>
  <c r="AD34" i="52"/>
  <c r="Y34" i="52"/>
  <c r="X34" i="52"/>
  <c r="W34" i="52"/>
  <c r="AF33" i="52"/>
  <c r="AE33" i="52"/>
  <c r="AD33" i="52"/>
  <c r="Y33" i="52"/>
  <c r="Z33" i="52" s="1"/>
  <c r="X33" i="52"/>
  <c r="W33" i="52"/>
  <c r="AF32" i="52"/>
  <c r="AE32" i="52"/>
  <c r="AD32" i="52"/>
  <c r="Y32" i="52"/>
  <c r="X32" i="52"/>
  <c r="W32" i="52"/>
  <c r="AF31" i="52"/>
  <c r="Y24" i="52" s="1"/>
  <c r="AE31" i="52"/>
  <c r="AD31" i="52"/>
  <c r="AD38" i="52" s="1"/>
  <c r="Y31" i="52"/>
  <c r="Z31" i="52" s="1"/>
  <c r="X31" i="52"/>
  <c r="W31" i="52"/>
  <c r="Y30" i="52"/>
  <c r="X30" i="52"/>
  <c r="W30" i="52"/>
  <c r="Y29" i="52"/>
  <c r="X29" i="52"/>
  <c r="W29" i="52"/>
  <c r="Y27" i="52"/>
  <c r="X27" i="52"/>
  <c r="W27" i="52"/>
  <c r="Y25" i="52"/>
  <c r="X25" i="52"/>
  <c r="W25" i="52"/>
  <c r="AF23" i="52"/>
  <c r="AE23" i="52"/>
  <c r="AD23" i="52"/>
  <c r="AF22" i="52"/>
  <c r="AE22" i="52"/>
  <c r="AD22" i="52"/>
  <c r="AF21" i="52"/>
  <c r="AE21" i="52"/>
  <c r="AG21" i="52" s="1"/>
  <c r="AD21" i="52"/>
  <c r="Y21" i="52"/>
  <c r="X21" i="52"/>
  <c r="W21" i="52"/>
  <c r="AF20" i="52"/>
  <c r="AE20" i="52"/>
  <c r="AD20" i="52"/>
  <c r="Y20" i="52"/>
  <c r="Z20" i="52" s="1"/>
  <c r="X20" i="52"/>
  <c r="W20" i="52"/>
  <c r="AF19" i="52"/>
  <c r="AE19" i="52"/>
  <c r="AD19" i="52"/>
  <c r="W23" i="52" s="1"/>
  <c r="Y19" i="52"/>
  <c r="X19" i="52"/>
  <c r="W19" i="52"/>
  <c r="AF18" i="52"/>
  <c r="AE18" i="52"/>
  <c r="AD18" i="52"/>
  <c r="Y18" i="52"/>
  <c r="X18" i="52"/>
  <c r="W18" i="52"/>
  <c r="AF17" i="52"/>
  <c r="AE17" i="52"/>
  <c r="AG17" i="52" s="1"/>
  <c r="AD17" i="52"/>
  <c r="Y17" i="52"/>
  <c r="X17" i="52"/>
  <c r="W17" i="52"/>
  <c r="AF16" i="52"/>
  <c r="AF15" i="52" s="1"/>
  <c r="AE16" i="52"/>
  <c r="AD16" i="52"/>
  <c r="Y16" i="52"/>
  <c r="Z16" i="52" s="1"/>
  <c r="X16" i="52"/>
  <c r="W16" i="52"/>
  <c r="AD15" i="52"/>
  <c r="Y15" i="52"/>
  <c r="X15" i="52"/>
  <c r="W15" i="52"/>
  <c r="Y14" i="52"/>
  <c r="X14" i="52"/>
  <c r="W14" i="52"/>
  <c r="Y13" i="52"/>
  <c r="X13" i="52"/>
  <c r="W13" i="52"/>
  <c r="Y12" i="52"/>
  <c r="Z12" i="52" s="1"/>
  <c r="X12" i="52"/>
  <c r="W12" i="52"/>
  <c r="AG11" i="52"/>
  <c r="Y11" i="52"/>
  <c r="X11" i="52"/>
  <c r="W11" i="52"/>
  <c r="AG10" i="52"/>
  <c r="Z10" i="52"/>
  <c r="Y10" i="52"/>
  <c r="X10" i="52"/>
  <c r="W10" i="52"/>
  <c r="AG9" i="52"/>
  <c r="Y9" i="52"/>
  <c r="Z9" i="52" s="1"/>
  <c r="X9" i="52"/>
  <c r="W9" i="52"/>
  <c r="AG8" i="52"/>
  <c r="Y8" i="52"/>
  <c r="X8" i="52"/>
  <c r="W8" i="52"/>
  <c r="AF7" i="52"/>
  <c r="AE7" i="52"/>
  <c r="AD7" i="52"/>
  <c r="Y7" i="52"/>
  <c r="X7" i="52"/>
  <c r="W7" i="52"/>
  <c r="AD6" i="52"/>
  <c r="Y6" i="52"/>
  <c r="Z6" i="52" s="1"/>
  <c r="X6" i="52"/>
  <c r="W6" i="52"/>
  <c r="AF5" i="52"/>
  <c r="AF6" i="52" s="1"/>
  <c r="AE5" i="52"/>
  <c r="Y5" i="52"/>
  <c r="Z5" i="52" s="1"/>
  <c r="X5" i="52"/>
  <c r="W5" i="52"/>
  <c r="AF4" i="52"/>
  <c r="AE4" i="52"/>
  <c r="AG4" i="52" s="1"/>
  <c r="Y4" i="52"/>
  <c r="X4" i="52"/>
  <c r="W4" i="52"/>
  <c r="Z11" i="52" l="1"/>
  <c r="W24" i="52"/>
  <c r="Z27" i="52"/>
  <c r="AG32" i="52"/>
  <c r="AG36" i="52"/>
  <c r="AD50" i="52"/>
  <c r="W28" i="52" s="1"/>
  <c r="Z7" i="52"/>
  <c r="Z15" i="52"/>
  <c r="Z18" i="52"/>
  <c r="AG19" i="52"/>
  <c r="Z4" i="52"/>
  <c r="AD24" i="52"/>
  <c r="AF38" i="52"/>
  <c r="AG7" i="52"/>
  <c r="Z8" i="52"/>
  <c r="Z14" i="52"/>
  <c r="Y23" i="52"/>
  <c r="X24" i="52"/>
  <c r="Z25" i="52"/>
  <c r="Z30" i="52"/>
  <c r="Z39" i="52"/>
  <c r="Z43" i="52"/>
  <c r="Z46" i="52"/>
  <c r="Z48" i="52"/>
  <c r="Z50" i="52"/>
  <c r="Z13" i="52"/>
  <c r="AG16" i="52"/>
  <c r="Z17" i="52"/>
  <c r="AG18" i="52"/>
  <c r="Z19" i="52"/>
  <c r="AG20" i="52"/>
  <c r="Z21" i="52"/>
  <c r="AG23" i="52"/>
  <c r="Z24" i="52"/>
  <c r="Z29" i="52"/>
  <c r="AG31" i="52"/>
  <c r="Z32" i="52"/>
  <c r="AG33" i="52"/>
  <c r="AG38" i="52" s="1"/>
  <c r="Z34" i="52"/>
  <c r="AG35" i="52"/>
  <c r="Z36" i="52"/>
  <c r="AG37" i="52"/>
  <c r="Z38" i="52"/>
  <c r="Z42" i="52"/>
  <c r="AF50" i="52"/>
  <c r="Y28" i="52" s="1"/>
  <c r="AG5" i="52"/>
  <c r="AG6" i="52" s="1"/>
  <c r="AG22" i="52"/>
  <c r="X26" i="52"/>
  <c r="Z26" i="52" s="1"/>
  <c r="AG46" i="52"/>
  <c r="AG48" i="52"/>
  <c r="Y22" i="52"/>
  <c r="AF24" i="52"/>
  <c r="W22" i="52"/>
  <c r="AE15" i="52"/>
  <c r="AE50" i="52"/>
  <c r="X28" i="52" s="1"/>
  <c r="AE6" i="52"/>
  <c r="X23" i="52"/>
  <c r="Z23" i="52" s="1"/>
  <c r="AE38" i="52"/>
  <c r="Y52" i="51"/>
  <c r="X52" i="51"/>
  <c r="W52" i="51"/>
  <c r="Y51" i="51"/>
  <c r="Z51" i="51" s="1"/>
  <c r="X51" i="51"/>
  <c r="W51" i="51"/>
  <c r="Y50" i="51"/>
  <c r="X50" i="51"/>
  <c r="W50" i="51"/>
  <c r="AF49" i="51"/>
  <c r="AE49" i="51"/>
  <c r="AD49" i="51"/>
  <c r="Y49" i="51"/>
  <c r="X49" i="51"/>
  <c r="W49" i="51"/>
  <c r="AF48" i="51"/>
  <c r="AE48" i="51"/>
  <c r="AD48" i="51"/>
  <c r="Y48" i="51"/>
  <c r="X48" i="51"/>
  <c r="W48" i="51"/>
  <c r="AF47" i="51"/>
  <c r="AE47" i="51"/>
  <c r="AD47" i="51"/>
  <c r="Y47" i="51"/>
  <c r="X47" i="51"/>
  <c r="W47" i="51"/>
  <c r="AF46" i="51"/>
  <c r="AE46" i="51"/>
  <c r="AD46" i="51"/>
  <c r="Y46" i="51"/>
  <c r="X46" i="51"/>
  <c r="W46" i="51"/>
  <c r="AF45" i="51"/>
  <c r="AE45" i="51"/>
  <c r="AD45" i="51"/>
  <c r="Y45" i="51"/>
  <c r="X45" i="51"/>
  <c r="W45" i="51"/>
  <c r="Y44" i="51"/>
  <c r="X44" i="51"/>
  <c r="W44" i="51"/>
  <c r="Y43" i="51"/>
  <c r="X43" i="51"/>
  <c r="W43" i="51"/>
  <c r="Y42" i="51"/>
  <c r="Z42" i="51" s="1"/>
  <c r="X42" i="51"/>
  <c r="W42" i="51"/>
  <c r="Y41" i="51"/>
  <c r="X41" i="51"/>
  <c r="W41" i="51"/>
  <c r="Y40" i="51"/>
  <c r="Z40" i="51" s="1"/>
  <c r="X40" i="51"/>
  <c r="W40" i="51"/>
  <c r="Y39" i="51"/>
  <c r="X39" i="51"/>
  <c r="W39" i="51"/>
  <c r="Y38" i="51"/>
  <c r="X38" i="51"/>
  <c r="W38" i="51"/>
  <c r="AF37" i="51"/>
  <c r="AE37" i="51"/>
  <c r="AD37" i="51"/>
  <c r="Y37" i="51"/>
  <c r="X37" i="51"/>
  <c r="W37" i="51"/>
  <c r="AF36" i="51"/>
  <c r="Y26" i="51" s="1"/>
  <c r="AE36" i="51"/>
  <c r="AG36" i="51" s="1"/>
  <c r="AD36" i="51"/>
  <c r="Y36" i="51"/>
  <c r="Z36" i="51" s="1"/>
  <c r="X36" i="51"/>
  <c r="W36" i="51"/>
  <c r="AF35" i="51"/>
  <c r="AE35" i="51"/>
  <c r="AD35" i="51"/>
  <c r="W26" i="51" s="1"/>
  <c r="Y35" i="51"/>
  <c r="Z35" i="51" s="1"/>
  <c r="X35" i="51"/>
  <c r="W35" i="51"/>
  <c r="AF34" i="51"/>
  <c r="AE34" i="51"/>
  <c r="AD34" i="51"/>
  <c r="Y34" i="51"/>
  <c r="X34" i="51"/>
  <c r="W34" i="51"/>
  <c r="AF33" i="51"/>
  <c r="Y25" i="51" s="1"/>
  <c r="AE33" i="51"/>
  <c r="AG33" i="51" s="1"/>
  <c r="AD33" i="51"/>
  <c r="Y33" i="51"/>
  <c r="X33" i="51"/>
  <c r="W33" i="51"/>
  <c r="AF32" i="51"/>
  <c r="AE32" i="51"/>
  <c r="AG32" i="51" s="1"/>
  <c r="AD32" i="51"/>
  <c r="Y32" i="51"/>
  <c r="Z32" i="51" s="1"/>
  <c r="X32" i="51"/>
  <c r="W32" i="51"/>
  <c r="AF31" i="51"/>
  <c r="AE31" i="51"/>
  <c r="AG31" i="51" s="1"/>
  <c r="AD31" i="51"/>
  <c r="W24" i="51" s="1"/>
  <c r="Y31" i="51"/>
  <c r="Z31" i="51" s="1"/>
  <c r="X31" i="51"/>
  <c r="W31" i="51"/>
  <c r="Y30" i="51"/>
  <c r="X30" i="51"/>
  <c r="W30" i="51"/>
  <c r="Y29" i="51"/>
  <c r="X29" i="51"/>
  <c r="W29" i="51"/>
  <c r="Y27" i="51"/>
  <c r="X27" i="51"/>
  <c r="W27" i="51"/>
  <c r="W25" i="51"/>
  <c r="AF23" i="51"/>
  <c r="AE23" i="51"/>
  <c r="AD23" i="51"/>
  <c r="AF22" i="51"/>
  <c r="AE22" i="51"/>
  <c r="AD22" i="51"/>
  <c r="AF21" i="51"/>
  <c r="AE21" i="51"/>
  <c r="AG21" i="51" s="1"/>
  <c r="AD21" i="51"/>
  <c r="Y21" i="51"/>
  <c r="X21" i="51"/>
  <c r="W21" i="51"/>
  <c r="AF20" i="51"/>
  <c r="AE20" i="51"/>
  <c r="AG20" i="51" s="1"/>
  <c r="AD20" i="51"/>
  <c r="Y20" i="51"/>
  <c r="X20" i="51"/>
  <c r="W20" i="51"/>
  <c r="AF19" i="51"/>
  <c r="AE19" i="51"/>
  <c r="AD19" i="51"/>
  <c r="Y19" i="51"/>
  <c r="X19" i="51"/>
  <c r="W19" i="51"/>
  <c r="AF18" i="51"/>
  <c r="AE18" i="51"/>
  <c r="AD18" i="51"/>
  <c r="Y18" i="51"/>
  <c r="Z18" i="51" s="1"/>
  <c r="X18" i="51"/>
  <c r="W18" i="51"/>
  <c r="AF17" i="51"/>
  <c r="AE17" i="51"/>
  <c r="AG17" i="51" s="1"/>
  <c r="AD17" i="51"/>
  <c r="Y17" i="51"/>
  <c r="X17" i="51"/>
  <c r="W17" i="51"/>
  <c r="AF16" i="51"/>
  <c r="AF15" i="51" s="1"/>
  <c r="AE16" i="51"/>
  <c r="AG16" i="51" s="1"/>
  <c r="AD16" i="51"/>
  <c r="AD15" i="51" s="1"/>
  <c r="Y16" i="51"/>
  <c r="X16" i="51"/>
  <c r="W16" i="51"/>
  <c r="Y15" i="51"/>
  <c r="X15" i="51"/>
  <c r="W15" i="51"/>
  <c r="Y14" i="51"/>
  <c r="X14" i="51"/>
  <c r="W14" i="51"/>
  <c r="Y13" i="51"/>
  <c r="X13" i="51"/>
  <c r="W13" i="51"/>
  <c r="Y12" i="51"/>
  <c r="Z12" i="51" s="1"/>
  <c r="X12" i="51"/>
  <c r="W12" i="51"/>
  <c r="AG11" i="51"/>
  <c r="Y11" i="51"/>
  <c r="X11" i="51"/>
  <c r="W11" i="51"/>
  <c r="AG10" i="51"/>
  <c r="Y10" i="51"/>
  <c r="Z10" i="51" s="1"/>
  <c r="X10" i="51"/>
  <c r="W10" i="51"/>
  <c r="AG9" i="51"/>
  <c r="Y9" i="51"/>
  <c r="X9" i="51"/>
  <c r="W9" i="51"/>
  <c r="AG8" i="51"/>
  <c r="Y8" i="51"/>
  <c r="X8" i="51"/>
  <c r="W8" i="51"/>
  <c r="AF7" i="51"/>
  <c r="AE7" i="51"/>
  <c r="AD7" i="51"/>
  <c r="Y7" i="51"/>
  <c r="X7" i="51"/>
  <c r="W7" i="51"/>
  <c r="AD6" i="51"/>
  <c r="Y6" i="51"/>
  <c r="X6" i="51"/>
  <c r="W6" i="51"/>
  <c r="AF5" i="51"/>
  <c r="AE5" i="51"/>
  <c r="Y5" i="51"/>
  <c r="X5" i="51"/>
  <c r="Z5" i="51" s="1"/>
  <c r="W5" i="51"/>
  <c r="AF4" i="51"/>
  <c r="AE4" i="51"/>
  <c r="Y4" i="51"/>
  <c r="X4" i="51"/>
  <c r="W4" i="51"/>
  <c r="Z11" i="51" l="1"/>
  <c r="Z20" i="51"/>
  <c r="Z29" i="51"/>
  <c r="Z34" i="51"/>
  <c r="AG35" i="51"/>
  <c r="Z38" i="51"/>
  <c r="Z14" i="51"/>
  <c r="Z19" i="51"/>
  <c r="AF38" i="51"/>
  <c r="Z16" i="51"/>
  <c r="Z33" i="51"/>
  <c r="AG34" i="51"/>
  <c r="Z37" i="51"/>
  <c r="Z44" i="51"/>
  <c r="AG19" i="51"/>
  <c r="AG37" i="51"/>
  <c r="AG38" i="51" s="1"/>
  <c r="Z17" i="51"/>
  <c r="AG18" i="51"/>
  <c r="Z21" i="51"/>
  <c r="AG23" i="51"/>
  <c r="Z28" i="52"/>
  <c r="AG50" i="52"/>
  <c r="AG15" i="52"/>
  <c r="AG24" i="52" s="1"/>
  <c r="X22" i="52"/>
  <c r="Z22" i="52" s="1"/>
  <c r="AE24" i="52"/>
  <c r="AG4" i="51"/>
  <c r="Y24" i="51"/>
  <c r="AF50" i="51"/>
  <c r="Y28" i="51" s="1"/>
  <c r="AF6" i="51"/>
  <c r="Z9" i="51"/>
  <c r="AF24" i="51"/>
  <c r="AG7" i="51"/>
  <c r="AE15" i="51"/>
  <c r="AG15" i="51" s="1"/>
  <c r="AD50" i="51"/>
  <c r="W28" i="51" s="1"/>
  <c r="X25" i="51"/>
  <c r="Z25" i="51" s="1"/>
  <c r="Z8" i="51"/>
  <c r="Z13" i="51"/>
  <c r="Y23" i="51"/>
  <c r="X24" i="51"/>
  <c r="Z24" i="51" s="1"/>
  <c r="Z30" i="51"/>
  <c r="AD38" i="51"/>
  <c r="Z39" i="51"/>
  <c r="Z43" i="51"/>
  <c r="AG45" i="51"/>
  <c r="Z46" i="51"/>
  <c r="AG47" i="51"/>
  <c r="Z48" i="51"/>
  <c r="AG49" i="51"/>
  <c r="Z50" i="51"/>
  <c r="Z4" i="51"/>
  <c r="AG5" i="51"/>
  <c r="Z6" i="51"/>
  <c r="Z7" i="51"/>
  <c r="Z15" i="51"/>
  <c r="W23" i="51"/>
  <c r="AG22" i="51"/>
  <c r="X26" i="51"/>
  <c r="Z26" i="51" s="1"/>
  <c r="Z27" i="51"/>
  <c r="Z41" i="51"/>
  <c r="Z45" i="51"/>
  <c r="AG46" i="51"/>
  <c r="Z47" i="51"/>
  <c r="AG48" i="51"/>
  <c r="Z49" i="51"/>
  <c r="Z52" i="51"/>
  <c r="AD24" i="51"/>
  <c r="W22" i="51"/>
  <c r="X23" i="51"/>
  <c r="AE38" i="51"/>
  <c r="AE50" i="51"/>
  <c r="X28" i="51" s="1"/>
  <c r="AE6" i="51"/>
  <c r="Y22" i="51"/>
  <c r="Y52" i="50"/>
  <c r="Z52" i="50" s="1"/>
  <c r="X52" i="50"/>
  <c r="W52" i="50"/>
  <c r="Y51" i="50"/>
  <c r="X51" i="50"/>
  <c r="W51" i="50"/>
  <c r="Y50" i="50"/>
  <c r="Z50" i="50" s="1"/>
  <c r="X50" i="50"/>
  <c r="W50" i="50"/>
  <c r="AF49" i="50"/>
  <c r="AE49" i="50"/>
  <c r="AD49" i="50"/>
  <c r="Y49" i="50"/>
  <c r="Z49" i="50" s="1"/>
  <c r="X49" i="50"/>
  <c r="W49" i="50"/>
  <c r="AF48" i="50"/>
  <c r="AE48" i="50"/>
  <c r="AG48" i="50" s="1"/>
  <c r="AD48" i="50"/>
  <c r="Y48" i="50"/>
  <c r="X48" i="50"/>
  <c r="W48" i="50"/>
  <c r="AF47" i="50"/>
  <c r="AE47" i="50"/>
  <c r="AD47" i="50"/>
  <c r="Y47" i="50"/>
  <c r="Z47" i="50" s="1"/>
  <c r="X47" i="50"/>
  <c r="W47" i="50"/>
  <c r="AF46" i="50"/>
  <c r="AE46" i="50"/>
  <c r="AG46" i="50" s="1"/>
  <c r="AD46" i="50"/>
  <c r="Y46" i="50"/>
  <c r="Z46" i="50" s="1"/>
  <c r="X46" i="50"/>
  <c r="W46" i="50"/>
  <c r="AF45" i="50"/>
  <c r="AF50" i="50" s="1"/>
  <c r="Y28" i="50" s="1"/>
  <c r="AE45" i="50"/>
  <c r="AD45" i="50"/>
  <c r="Y45" i="50"/>
  <c r="Z45" i="50" s="1"/>
  <c r="X45" i="50"/>
  <c r="W45" i="50"/>
  <c r="Y44" i="50"/>
  <c r="X44" i="50"/>
  <c r="W44" i="50"/>
  <c r="Y43" i="50"/>
  <c r="X43" i="50"/>
  <c r="W43" i="50"/>
  <c r="Y42" i="50"/>
  <c r="X42" i="50"/>
  <c r="W42" i="50"/>
  <c r="Y41" i="50"/>
  <c r="X41" i="50"/>
  <c r="W41" i="50"/>
  <c r="Y40" i="50"/>
  <c r="X40" i="50"/>
  <c r="W40" i="50"/>
  <c r="Y39" i="50"/>
  <c r="Z39" i="50" s="1"/>
  <c r="X39" i="50"/>
  <c r="W39" i="50"/>
  <c r="Y38" i="50"/>
  <c r="Z38" i="50" s="1"/>
  <c r="X38" i="50"/>
  <c r="W38" i="50"/>
  <c r="AF37" i="50"/>
  <c r="AE37" i="50"/>
  <c r="AD37" i="50"/>
  <c r="Y37" i="50"/>
  <c r="X37" i="50"/>
  <c r="W37" i="50"/>
  <c r="AF36" i="50"/>
  <c r="AE36" i="50"/>
  <c r="AD36" i="50"/>
  <c r="W26" i="50" s="1"/>
  <c r="Y36" i="50"/>
  <c r="X36" i="50"/>
  <c r="W36" i="50"/>
  <c r="AF35" i="50"/>
  <c r="AE35" i="50"/>
  <c r="AG35" i="50" s="1"/>
  <c r="AD35" i="50"/>
  <c r="Y35" i="50"/>
  <c r="X35" i="50"/>
  <c r="W35" i="50"/>
  <c r="AF34" i="50"/>
  <c r="AE34" i="50"/>
  <c r="AD34" i="50"/>
  <c r="Y34" i="50"/>
  <c r="Z34" i="50" s="1"/>
  <c r="X34" i="50"/>
  <c r="W34" i="50"/>
  <c r="AF33" i="50"/>
  <c r="AE33" i="50"/>
  <c r="AD33" i="50"/>
  <c r="W25" i="50" s="1"/>
  <c r="Y33" i="50"/>
  <c r="X33" i="50"/>
  <c r="W33" i="50"/>
  <c r="AF32" i="50"/>
  <c r="AE32" i="50"/>
  <c r="AD32" i="50"/>
  <c r="Y32" i="50"/>
  <c r="X32" i="50"/>
  <c r="W32" i="50"/>
  <c r="AF31" i="50"/>
  <c r="Y24" i="50" s="1"/>
  <c r="AE31" i="50"/>
  <c r="AG31" i="50" s="1"/>
  <c r="AD31" i="50"/>
  <c r="Y31" i="50"/>
  <c r="X31" i="50"/>
  <c r="W31" i="50"/>
  <c r="Y30" i="50"/>
  <c r="Z30" i="50" s="1"/>
  <c r="X30" i="50"/>
  <c r="W30" i="50"/>
  <c r="Y29" i="50"/>
  <c r="Z29" i="50" s="1"/>
  <c r="X29" i="50"/>
  <c r="W29" i="50"/>
  <c r="Y27" i="50"/>
  <c r="X27" i="50"/>
  <c r="W27" i="50"/>
  <c r="X26" i="50"/>
  <c r="AF23" i="50"/>
  <c r="AE23" i="50"/>
  <c r="AG23" i="50" s="1"/>
  <c r="AD23" i="50"/>
  <c r="AF22" i="50"/>
  <c r="AE22" i="50"/>
  <c r="AD22" i="50"/>
  <c r="AF21" i="50"/>
  <c r="AE21" i="50"/>
  <c r="AD21" i="50"/>
  <c r="Y21" i="50"/>
  <c r="Z21" i="50" s="1"/>
  <c r="X21" i="50"/>
  <c r="W21" i="50"/>
  <c r="AF20" i="50"/>
  <c r="AE20" i="50"/>
  <c r="AG20" i="50" s="1"/>
  <c r="AD20" i="50"/>
  <c r="Y20" i="50"/>
  <c r="X20" i="50"/>
  <c r="W20" i="50"/>
  <c r="AF19" i="50"/>
  <c r="AE19" i="50"/>
  <c r="AD19" i="50"/>
  <c r="Y19" i="50"/>
  <c r="X19" i="50"/>
  <c r="W19" i="50"/>
  <c r="AF18" i="50"/>
  <c r="AE18" i="50"/>
  <c r="AG18" i="50" s="1"/>
  <c r="AD18" i="50"/>
  <c r="Y18" i="50"/>
  <c r="X18" i="50"/>
  <c r="W18" i="50"/>
  <c r="AF17" i="50"/>
  <c r="AE17" i="50"/>
  <c r="AD17" i="50"/>
  <c r="Y17" i="50"/>
  <c r="Z17" i="50" s="1"/>
  <c r="X17" i="50"/>
  <c r="W17" i="50"/>
  <c r="AF16" i="50"/>
  <c r="AF15" i="50" s="1"/>
  <c r="AE16" i="50"/>
  <c r="AG16" i="50" s="1"/>
  <c r="AD16" i="50"/>
  <c r="AD15" i="50" s="1"/>
  <c r="Y16" i="50"/>
  <c r="X16" i="50"/>
  <c r="W16" i="50"/>
  <c r="Y15" i="50"/>
  <c r="X15" i="50"/>
  <c r="W15" i="50"/>
  <c r="Y14" i="50"/>
  <c r="X14" i="50"/>
  <c r="W14" i="50"/>
  <c r="Y13" i="50"/>
  <c r="X13" i="50"/>
  <c r="W13" i="50"/>
  <c r="Y12" i="50"/>
  <c r="Z12" i="50" s="1"/>
  <c r="X12" i="50"/>
  <c r="W12" i="50"/>
  <c r="AG11" i="50"/>
  <c r="Y11" i="50"/>
  <c r="X11" i="50"/>
  <c r="W11" i="50"/>
  <c r="AG10" i="50"/>
  <c r="Z10" i="50"/>
  <c r="Y10" i="50"/>
  <c r="X10" i="50"/>
  <c r="W10" i="50"/>
  <c r="AG9" i="50"/>
  <c r="Y9" i="50"/>
  <c r="X9" i="50"/>
  <c r="Z9" i="50" s="1"/>
  <c r="W9" i="50"/>
  <c r="AG8" i="50"/>
  <c r="Y8" i="50"/>
  <c r="X8" i="50"/>
  <c r="W8" i="50"/>
  <c r="AF7" i="50"/>
  <c r="AE7" i="50"/>
  <c r="AD7" i="50"/>
  <c r="Y7" i="50"/>
  <c r="X7" i="50"/>
  <c r="W7" i="50"/>
  <c r="AD6" i="50"/>
  <c r="Y6" i="50"/>
  <c r="Z6" i="50" s="1"/>
  <c r="X6" i="50"/>
  <c r="W6" i="50"/>
  <c r="AF5" i="50"/>
  <c r="AF6" i="50" s="1"/>
  <c r="AE5" i="50"/>
  <c r="Y5" i="50"/>
  <c r="X5" i="50"/>
  <c r="W5" i="50"/>
  <c r="AF4" i="50"/>
  <c r="AE4" i="50"/>
  <c r="Y4" i="50"/>
  <c r="Z4" i="50" s="1"/>
  <c r="X4" i="50"/>
  <c r="W4" i="50"/>
  <c r="AG5" i="50" l="1"/>
  <c r="Z7" i="50"/>
  <c r="Z32" i="50"/>
  <c r="AG33" i="50"/>
  <c r="Z36" i="50"/>
  <c r="AG37" i="50"/>
  <c r="Z42" i="50"/>
  <c r="Z23" i="51"/>
  <c r="Z13" i="50"/>
  <c r="AG4" i="50"/>
  <c r="Z11" i="50"/>
  <c r="W24" i="50"/>
  <c r="Z43" i="50"/>
  <c r="Z48" i="50"/>
  <c r="Y25" i="50"/>
  <c r="Z25" i="50" s="1"/>
  <c r="AD24" i="50"/>
  <c r="Z19" i="50"/>
  <c r="AF38" i="50"/>
  <c r="Y26" i="50"/>
  <c r="Z26" i="50" s="1"/>
  <c r="Z41" i="50"/>
  <c r="Z5" i="50"/>
  <c r="AG22" i="50"/>
  <c r="AG24" i="51"/>
  <c r="Z28" i="51"/>
  <c r="AG6" i="51"/>
  <c r="AG50" i="51"/>
  <c r="AE24" i="51"/>
  <c r="X22" i="51"/>
  <c r="Z22" i="51" s="1"/>
  <c r="AG7" i="50"/>
  <c r="W23" i="50"/>
  <c r="Z8" i="50"/>
  <c r="Z14" i="50"/>
  <c r="Z16" i="50"/>
  <c r="AG17" i="50"/>
  <c r="Z18" i="50"/>
  <c r="AG19" i="50"/>
  <c r="Z20" i="50"/>
  <c r="AG21" i="50"/>
  <c r="X25" i="50"/>
  <c r="Z31" i="50"/>
  <c r="AG32" i="50"/>
  <c r="Z33" i="50"/>
  <c r="AG34" i="50"/>
  <c r="Z35" i="50"/>
  <c r="AG36" i="50"/>
  <c r="Z37" i="50"/>
  <c r="Z40" i="50"/>
  <c r="Z44" i="50"/>
  <c r="AD50" i="50"/>
  <c r="W28" i="50" s="1"/>
  <c r="Z51" i="50"/>
  <c r="Z15" i="50"/>
  <c r="Z27" i="50"/>
  <c r="AE15" i="50"/>
  <c r="AG15" i="50" s="1"/>
  <c r="AG24" i="50" s="1"/>
  <c r="Y23" i="50"/>
  <c r="X24" i="50"/>
  <c r="Z24" i="50" s="1"/>
  <c r="AD38" i="50"/>
  <c r="AG45" i="50"/>
  <c r="AG47" i="50"/>
  <c r="AG49" i="50"/>
  <c r="AG6" i="50"/>
  <c r="AF24" i="50"/>
  <c r="Y22" i="50"/>
  <c r="AE6" i="50"/>
  <c r="W22" i="50"/>
  <c r="AE50" i="50"/>
  <c r="X28" i="50" s="1"/>
  <c r="Z28" i="50" s="1"/>
  <c r="X23" i="50"/>
  <c r="AE38" i="50"/>
  <c r="AD6" i="49"/>
  <c r="AE24" i="50" l="1"/>
  <c r="AG38" i="50"/>
  <c r="AG50" i="50"/>
  <c r="X22" i="50"/>
  <c r="Z22" i="50" s="1"/>
  <c r="Z23" i="50"/>
  <c r="AF23" i="49"/>
  <c r="AE23" i="49"/>
  <c r="AD23" i="49"/>
  <c r="AF22" i="49"/>
  <c r="AE22" i="49"/>
  <c r="AD22" i="49"/>
  <c r="AF21" i="49"/>
  <c r="AE21" i="49"/>
  <c r="AD21" i="49"/>
  <c r="AF20" i="49"/>
  <c r="AG20" i="49" s="1"/>
  <c r="AE20" i="49"/>
  <c r="AD20" i="49"/>
  <c r="AF19" i="49"/>
  <c r="AE19" i="49"/>
  <c r="AD19" i="49"/>
  <c r="AF18" i="49"/>
  <c r="AE18" i="49"/>
  <c r="AD18" i="49"/>
  <c r="AF17" i="49"/>
  <c r="AE17" i="49"/>
  <c r="AD17" i="49"/>
  <c r="AF16" i="49"/>
  <c r="AE16" i="49"/>
  <c r="AD16" i="49"/>
  <c r="AD15" i="49" s="1"/>
  <c r="AD24" i="49" s="1"/>
  <c r="AF15" i="49"/>
  <c r="AE15" i="49"/>
  <c r="AE24" i="49" s="1"/>
  <c r="AF5" i="49"/>
  <c r="AE5" i="49"/>
  <c r="Y52" i="49"/>
  <c r="X52" i="49"/>
  <c r="W52" i="49"/>
  <c r="Y51" i="49"/>
  <c r="Z51" i="49" s="1"/>
  <c r="X51" i="49"/>
  <c r="W51" i="49"/>
  <c r="Y50" i="49"/>
  <c r="X50" i="49"/>
  <c r="W50" i="49"/>
  <c r="AF49" i="49"/>
  <c r="AE49" i="49"/>
  <c r="AG49" i="49" s="1"/>
  <c r="AD49" i="49"/>
  <c r="Y49" i="49"/>
  <c r="X49" i="49"/>
  <c r="W49" i="49"/>
  <c r="AF48" i="49"/>
  <c r="AE48" i="49"/>
  <c r="AD48" i="49"/>
  <c r="Y48" i="49"/>
  <c r="X48" i="49"/>
  <c r="W48" i="49"/>
  <c r="AF47" i="49"/>
  <c r="AE47" i="49"/>
  <c r="AG47" i="49" s="1"/>
  <c r="AD47" i="49"/>
  <c r="Y47" i="49"/>
  <c r="X47" i="49"/>
  <c r="W47" i="49"/>
  <c r="AF46" i="49"/>
  <c r="AE46" i="49"/>
  <c r="AD46" i="49"/>
  <c r="Y46" i="49"/>
  <c r="X46" i="49"/>
  <c r="W46" i="49"/>
  <c r="AF45" i="49"/>
  <c r="AE45" i="49"/>
  <c r="AG45" i="49" s="1"/>
  <c r="AD45" i="49"/>
  <c r="AD50" i="49" s="1"/>
  <c r="W28" i="49" s="1"/>
  <c r="Y45" i="49"/>
  <c r="X45" i="49"/>
  <c r="W45" i="49"/>
  <c r="Y44" i="49"/>
  <c r="X44" i="49"/>
  <c r="W44" i="49"/>
  <c r="Y43" i="49"/>
  <c r="X43" i="49"/>
  <c r="W43" i="49"/>
  <c r="Y42" i="49"/>
  <c r="X42" i="49"/>
  <c r="W42" i="49"/>
  <c r="Y41" i="49"/>
  <c r="X41" i="49"/>
  <c r="W41" i="49"/>
  <c r="Y40" i="49"/>
  <c r="Z40" i="49" s="1"/>
  <c r="X40" i="49"/>
  <c r="W40" i="49"/>
  <c r="Y39" i="49"/>
  <c r="X39" i="49"/>
  <c r="W39" i="49"/>
  <c r="Y38" i="49"/>
  <c r="X38" i="49"/>
  <c r="W38" i="49"/>
  <c r="AF37" i="49"/>
  <c r="AE37" i="49"/>
  <c r="AD37" i="49"/>
  <c r="Y37" i="49"/>
  <c r="X37" i="49"/>
  <c r="W37" i="49"/>
  <c r="AF36" i="49"/>
  <c r="Y26" i="49" s="1"/>
  <c r="AE36" i="49"/>
  <c r="AG36" i="49" s="1"/>
  <c r="AD36" i="49"/>
  <c r="Y36" i="49"/>
  <c r="X36" i="49"/>
  <c r="W36" i="49"/>
  <c r="AF35" i="49"/>
  <c r="AE35" i="49"/>
  <c r="AD35" i="49"/>
  <c r="W26" i="49" s="1"/>
  <c r="Y35" i="49"/>
  <c r="Z35" i="49" s="1"/>
  <c r="X35" i="49"/>
  <c r="W35" i="49"/>
  <c r="AF34" i="49"/>
  <c r="AE34" i="49"/>
  <c r="AG34" i="49" s="1"/>
  <c r="AD34" i="49"/>
  <c r="Y34" i="49"/>
  <c r="X34" i="49"/>
  <c r="W34" i="49"/>
  <c r="AF33" i="49"/>
  <c r="AE33" i="49"/>
  <c r="AD33" i="49"/>
  <c r="Y33" i="49"/>
  <c r="X33" i="49"/>
  <c r="W33" i="49"/>
  <c r="AF32" i="49"/>
  <c r="Y24" i="49" s="1"/>
  <c r="AE32" i="49"/>
  <c r="AG32" i="49" s="1"/>
  <c r="AD32" i="49"/>
  <c r="Y32" i="49"/>
  <c r="X32" i="49"/>
  <c r="W32" i="49"/>
  <c r="AF31" i="49"/>
  <c r="AE31" i="49"/>
  <c r="AG31" i="49" s="1"/>
  <c r="AD31" i="49"/>
  <c r="AD38" i="49" s="1"/>
  <c r="Y31" i="49"/>
  <c r="Z31" i="49" s="1"/>
  <c r="X31" i="49"/>
  <c r="W31" i="49"/>
  <c r="Y30" i="49"/>
  <c r="X30" i="49"/>
  <c r="W30" i="49"/>
  <c r="Y29" i="49"/>
  <c r="X29" i="49"/>
  <c r="W29" i="49"/>
  <c r="Y27" i="49"/>
  <c r="X27" i="49"/>
  <c r="W27" i="49"/>
  <c r="Y25" i="49"/>
  <c r="X25" i="49"/>
  <c r="W25" i="49"/>
  <c r="Y21" i="49"/>
  <c r="X21" i="49"/>
  <c r="W21" i="49"/>
  <c r="Y20" i="49"/>
  <c r="X20" i="49"/>
  <c r="W20" i="49"/>
  <c r="Y19" i="49"/>
  <c r="X19" i="49"/>
  <c r="W19" i="49"/>
  <c r="Y18" i="49"/>
  <c r="X18" i="49"/>
  <c r="W18" i="49"/>
  <c r="Y17" i="49"/>
  <c r="X17" i="49"/>
  <c r="W17" i="49"/>
  <c r="Y16" i="49"/>
  <c r="Z16" i="49" s="1"/>
  <c r="X16" i="49"/>
  <c r="W16" i="49"/>
  <c r="Y15" i="49"/>
  <c r="X15" i="49"/>
  <c r="W15" i="49"/>
  <c r="Y14" i="49"/>
  <c r="Z14" i="49" s="1"/>
  <c r="X14" i="49"/>
  <c r="W14" i="49"/>
  <c r="Y13" i="49"/>
  <c r="X13" i="49"/>
  <c r="W13" i="49"/>
  <c r="Y12" i="49"/>
  <c r="X12" i="49"/>
  <c r="W12" i="49"/>
  <c r="AG11" i="49"/>
  <c r="Y11" i="49"/>
  <c r="Z11" i="49" s="1"/>
  <c r="X11" i="49"/>
  <c r="W11" i="49"/>
  <c r="AG10" i="49"/>
  <c r="Y10" i="49"/>
  <c r="X10" i="49"/>
  <c r="W10" i="49"/>
  <c r="AG9" i="49"/>
  <c r="Y9" i="49"/>
  <c r="X9" i="49"/>
  <c r="W9" i="49"/>
  <c r="AG8" i="49"/>
  <c r="Y8" i="49"/>
  <c r="X8" i="49"/>
  <c r="W8" i="49"/>
  <c r="AF7" i="49"/>
  <c r="AE7" i="49"/>
  <c r="AD7" i="49"/>
  <c r="Y7" i="49"/>
  <c r="X7" i="49"/>
  <c r="W7" i="49"/>
  <c r="Y6" i="49"/>
  <c r="X6" i="49"/>
  <c r="W6" i="49"/>
  <c r="Y5" i="49"/>
  <c r="X5" i="49"/>
  <c r="W5" i="49"/>
  <c r="AF4" i="49"/>
  <c r="AF6" i="49" s="1"/>
  <c r="AE4" i="49"/>
  <c r="AG4" i="49" s="1"/>
  <c r="Y4" i="49"/>
  <c r="X4" i="49"/>
  <c r="W4" i="49"/>
  <c r="Z6" i="49" l="1"/>
  <c r="Z20" i="49"/>
  <c r="AG18" i="49"/>
  <c r="AG15" i="49"/>
  <c r="AG24" i="49" s="1"/>
  <c r="AF38" i="49"/>
  <c r="Z41" i="49"/>
  <c r="Z47" i="49"/>
  <c r="Z52" i="49"/>
  <c r="AG21" i="49"/>
  <c r="Z7" i="49"/>
  <c r="Z18" i="49"/>
  <c r="Z33" i="49"/>
  <c r="Z37" i="49"/>
  <c r="Z44" i="49"/>
  <c r="AG16" i="49"/>
  <c r="Z5" i="49"/>
  <c r="Z21" i="49"/>
  <c r="AG19" i="49"/>
  <c r="Z4" i="49"/>
  <c r="AG23" i="49"/>
  <c r="W24" i="49"/>
  <c r="AG5" i="49"/>
  <c r="AG22" i="49"/>
  <c r="Z45" i="49"/>
  <c r="Z49" i="49"/>
  <c r="AG17" i="49"/>
  <c r="AF24" i="49"/>
  <c r="X22" i="49"/>
  <c r="W22" i="49"/>
  <c r="AG6" i="49"/>
  <c r="AG7" i="49"/>
  <c r="Z8" i="49"/>
  <c r="Z10" i="49"/>
  <c r="Z13" i="49"/>
  <c r="Y23" i="49"/>
  <c r="X24" i="49"/>
  <c r="Z25" i="49"/>
  <c r="Z30" i="49"/>
  <c r="Z39" i="49"/>
  <c r="Z43" i="49"/>
  <c r="Z46" i="49"/>
  <c r="Z48" i="49"/>
  <c r="Z50" i="49"/>
  <c r="Z12" i="49"/>
  <c r="Z17" i="49"/>
  <c r="Z19" i="49"/>
  <c r="Z24" i="49"/>
  <c r="Z29" i="49"/>
  <c r="Z32" i="49"/>
  <c r="AG33" i="49"/>
  <c r="Z34" i="49"/>
  <c r="AG35" i="49"/>
  <c r="AG38" i="49" s="1"/>
  <c r="Z36" i="49"/>
  <c r="AG37" i="49"/>
  <c r="Z38" i="49"/>
  <c r="Z42" i="49"/>
  <c r="AF50" i="49"/>
  <c r="Y28" i="49" s="1"/>
  <c r="Z9" i="49"/>
  <c r="Z15" i="49"/>
  <c r="X26" i="49"/>
  <c r="Z26" i="49" s="1"/>
  <c r="Z27" i="49"/>
  <c r="AG46" i="49"/>
  <c r="AG50" i="49" s="1"/>
  <c r="AG48" i="49"/>
  <c r="AE6" i="49"/>
  <c r="W23" i="49"/>
  <c r="X23" i="49"/>
  <c r="AE38" i="49"/>
  <c r="AE50" i="49"/>
  <c r="X28" i="49" s="1"/>
  <c r="Z28" i="49" s="1"/>
  <c r="Y52" i="48"/>
  <c r="X52" i="48"/>
  <c r="W52" i="48"/>
  <c r="Y51" i="48"/>
  <c r="Z51" i="48" s="1"/>
  <c r="X51" i="48"/>
  <c r="W51" i="48"/>
  <c r="Y50" i="48"/>
  <c r="X50" i="48"/>
  <c r="W50" i="48"/>
  <c r="AF49" i="48"/>
  <c r="AE49" i="48"/>
  <c r="AD49" i="48"/>
  <c r="Y49" i="48"/>
  <c r="X49" i="48"/>
  <c r="W49" i="48"/>
  <c r="AF48" i="48"/>
  <c r="AE48" i="48"/>
  <c r="AD48" i="48"/>
  <c r="Y48" i="48"/>
  <c r="X48" i="48"/>
  <c r="W48" i="48"/>
  <c r="AF47" i="48"/>
  <c r="AE47" i="48"/>
  <c r="AD47" i="48"/>
  <c r="Y47" i="48"/>
  <c r="X47" i="48"/>
  <c r="W47" i="48"/>
  <c r="AF46" i="48"/>
  <c r="AE46" i="48"/>
  <c r="AD46" i="48"/>
  <c r="Y46" i="48"/>
  <c r="X46" i="48"/>
  <c r="W46" i="48"/>
  <c r="AF45" i="48"/>
  <c r="AE45" i="48"/>
  <c r="AD45" i="48"/>
  <c r="Y45" i="48"/>
  <c r="X45" i="48"/>
  <c r="W45" i="48"/>
  <c r="Y44" i="48"/>
  <c r="Z44" i="48" s="1"/>
  <c r="X44" i="48"/>
  <c r="W44" i="48"/>
  <c r="Y43" i="48"/>
  <c r="X43" i="48"/>
  <c r="W43" i="48"/>
  <c r="Y42" i="48"/>
  <c r="X42" i="48"/>
  <c r="W42" i="48"/>
  <c r="Y41" i="48"/>
  <c r="X41" i="48"/>
  <c r="W41" i="48"/>
  <c r="Y40" i="48"/>
  <c r="Z40" i="48" s="1"/>
  <c r="X40" i="48"/>
  <c r="W40" i="48"/>
  <c r="Y39" i="48"/>
  <c r="X39" i="48"/>
  <c r="W39" i="48"/>
  <c r="Y38" i="48"/>
  <c r="X38" i="48"/>
  <c r="W38" i="48"/>
  <c r="AF37" i="48"/>
  <c r="AE37" i="48"/>
  <c r="AG37" i="48" s="1"/>
  <c r="AD37" i="48"/>
  <c r="W26" i="48" s="1"/>
  <c r="Y37" i="48"/>
  <c r="Z37" i="48" s="1"/>
  <c r="X37" i="48"/>
  <c r="W37" i="48"/>
  <c r="AF36" i="48"/>
  <c r="AE36" i="48"/>
  <c r="AG36" i="48" s="1"/>
  <c r="AD36" i="48"/>
  <c r="Y36" i="48"/>
  <c r="X36" i="48"/>
  <c r="W36" i="48"/>
  <c r="AF35" i="48"/>
  <c r="AE35" i="48"/>
  <c r="AD35" i="48"/>
  <c r="Y35" i="48"/>
  <c r="Z35" i="48" s="1"/>
  <c r="X35" i="48"/>
  <c r="W35" i="48"/>
  <c r="AF34" i="48"/>
  <c r="Y25" i="48" s="1"/>
  <c r="AE34" i="48"/>
  <c r="AG34" i="48" s="1"/>
  <c r="AD34" i="48"/>
  <c r="Y34" i="48"/>
  <c r="Z34" i="48" s="1"/>
  <c r="X34" i="48"/>
  <c r="W34" i="48"/>
  <c r="AF33" i="48"/>
  <c r="AE33" i="48"/>
  <c r="AG33" i="48" s="1"/>
  <c r="AD33" i="48"/>
  <c r="W25" i="48" s="1"/>
  <c r="Y33" i="48"/>
  <c r="Z33" i="48" s="1"/>
  <c r="X33" i="48"/>
  <c r="W33" i="48"/>
  <c r="AF32" i="48"/>
  <c r="AE32" i="48"/>
  <c r="AG32" i="48" s="1"/>
  <c r="AD32" i="48"/>
  <c r="Y32" i="48"/>
  <c r="X32" i="48"/>
  <c r="W32" i="48"/>
  <c r="AF31" i="48"/>
  <c r="AE31" i="48"/>
  <c r="AG31" i="48" s="1"/>
  <c r="AD31" i="48"/>
  <c r="Y31" i="48"/>
  <c r="Z31" i="48" s="1"/>
  <c r="X31" i="48"/>
  <c r="W31" i="48"/>
  <c r="Y30" i="48"/>
  <c r="X30" i="48"/>
  <c r="W30" i="48"/>
  <c r="Y29" i="48"/>
  <c r="Z29" i="48" s="1"/>
  <c r="X29" i="48"/>
  <c r="W29" i="48"/>
  <c r="Y27" i="48"/>
  <c r="X27" i="48"/>
  <c r="W27" i="48"/>
  <c r="Y26" i="48"/>
  <c r="Y24" i="48"/>
  <c r="W24" i="48"/>
  <c r="AF23" i="48"/>
  <c r="AE23" i="48"/>
  <c r="AG23" i="48" s="1"/>
  <c r="AD23" i="48"/>
  <c r="AF22" i="48"/>
  <c r="AE22" i="48"/>
  <c r="AD22" i="48"/>
  <c r="AF21" i="48"/>
  <c r="AE21" i="48"/>
  <c r="AG21" i="48" s="1"/>
  <c r="AD21" i="48"/>
  <c r="Y21" i="48"/>
  <c r="Z21" i="48" s="1"/>
  <c r="X21" i="48"/>
  <c r="W21" i="48"/>
  <c r="AE20" i="48"/>
  <c r="AG20" i="48" s="1"/>
  <c r="Y20" i="48"/>
  <c r="Z20" i="48" s="1"/>
  <c r="X20" i="48"/>
  <c r="W20" i="48"/>
  <c r="AF19" i="48"/>
  <c r="AE19" i="48"/>
  <c r="AG19" i="48" s="1"/>
  <c r="AD19" i="48"/>
  <c r="Y19" i="48"/>
  <c r="Z19" i="48" s="1"/>
  <c r="X19" i="48"/>
  <c r="W19" i="48"/>
  <c r="AF18" i="48"/>
  <c r="AE18" i="48"/>
  <c r="AG18" i="48" s="1"/>
  <c r="AD18" i="48"/>
  <c r="Y18" i="48"/>
  <c r="Z18" i="48" s="1"/>
  <c r="X18" i="48"/>
  <c r="W18" i="48"/>
  <c r="AF17" i="48"/>
  <c r="AE17" i="48"/>
  <c r="AG17" i="48" s="1"/>
  <c r="AD17" i="48"/>
  <c r="Y17" i="48"/>
  <c r="X17" i="48"/>
  <c r="W17" i="48"/>
  <c r="AF16" i="48"/>
  <c r="AE16" i="48"/>
  <c r="AG16" i="48" s="1"/>
  <c r="AD16" i="48"/>
  <c r="Y16" i="48"/>
  <c r="Z16" i="48" s="1"/>
  <c r="X16" i="48"/>
  <c r="W16" i="48"/>
  <c r="AF15" i="48"/>
  <c r="AE15" i="48"/>
  <c r="AG15" i="48" s="1"/>
  <c r="AD15" i="48"/>
  <c r="Y15" i="48"/>
  <c r="Z15" i="48" s="1"/>
  <c r="X15" i="48"/>
  <c r="W15" i="48"/>
  <c r="Y14" i="48"/>
  <c r="X14" i="48"/>
  <c r="W14" i="48"/>
  <c r="Y13" i="48"/>
  <c r="Z13" i="48" s="1"/>
  <c r="X13" i="48"/>
  <c r="W13" i="48"/>
  <c r="Y12" i="48"/>
  <c r="X12" i="48"/>
  <c r="W12" i="48"/>
  <c r="AG11" i="48"/>
  <c r="Y11" i="48"/>
  <c r="X11" i="48"/>
  <c r="W11" i="48"/>
  <c r="AG10" i="48"/>
  <c r="Y10" i="48"/>
  <c r="X10" i="48"/>
  <c r="W10" i="48"/>
  <c r="AG9" i="48"/>
  <c r="Y9" i="48"/>
  <c r="Z9" i="48" s="1"/>
  <c r="X9" i="48"/>
  <c r="W9" i="48"/>
  <c r="AG8" i="48"/>
  <c r="Y8" i="48"/>
  <c r="X8" i="48"/>
  <c r="W8" i="48"/>
  <c r="AF7" i="48"/>
  <c r="AE7" i="48"/>
  <c r="AD7" i="48"/>
  <c r="Y7" i="48"/>
  <c r="X7" i="48"/>
  <c r="W7" i="48"/>
  <c r="Y6" i="48"/>
  <c r="X6" i="48"/>
  <c r="W6" i="48"/>
  <c r="AF6" i="48"/>
  <c r="AE5" i="48"/>
  <c r="Y5" i="48"/>
  <c r="Z5" i="48" s="1"/>
  <c r="X5" i="48"/>
  <c r="W5" i="48"/>
  <c r="AF4" i="48"/>
  <c r="AE4" i="48"/>
  <c r="AG4" i="48" s="1"/>
  <c r="Y4" i="48"/>
  <c r="Z4" i="48" s="1"/>
  <c r="X4" i="48"/>
  <c r="W4" i="48"/>
  <c r="Z17" i="48" l="1"/>
  <c r="Z32" i="48"/>
  <c r="Z36" i="48"/>
  <c r="Z42" i="48"/>
  <c r="AD50" i="48"/>
  <c r="W28" i="48" s="1"/>
  <c r="Z10" i="48"/>
  <c r="X25" i="48"/>
  <c r="Z25" i="48" s="1"/>
  <c r="AD38" i="48"/>
  <c r="AG35" i="48"/>
  <c r="Z38" i="48"/>
  <c r="AD24" i="48"/>
  <c r="Z23" i="49"/>
  <c r="Y22" i="49"/>
  <c r="Z22" i="49" s="1"/>
  <c r="AG7" i="48"/>
  <c r="AG5" i="48"/>
  <c r="AG6" i="48" s="1"/>
  <c r="Z6" i="48"/>
  <c r="Z7" i="48"/>
  <c r="Z11" i="48"/>
  <c r="Z12" i="48"/>
  <c r="AF24" i="48"/>
  <c r="Y23" i="48"/>
  <c r="X24" i="48"/>
  <c r="Z24" i="48" s="1"/>
  <c r="Z30" i="48"/>
  <c r="Z39" i="48"/>
  <c r="Z43" i="48"/>
  <c r="AG45" i="48"/>
  <c r="Z46" i="48"/>
  <c r="AG47" i="48"/>
  <c r="Z48" i="48"/>
  <c r="AG49" i="48"/>
  <c r="Z50" i="48"/>
  <c r="AG38" i="48"/>
  <c r="AF50" i="48"/>
  <c r="Y28" i="48" s="1"/>
  <c r="Z8" i="48"/>
  <c r="Z14" i="48"/>
  <c r="W23" i="48"/>
  <c r="AG22" i="48"/>
  <c r="AG24" i="48" s="1"/>
  <c r="X26" i="48"/>
  <c r="Z26" i="48" s="1"/>
  <c r="Z27" i="48"/>
  <c r="AF38" i="48"/>
  <c r="Z41" i="48"/>
  <c r="Z45" i="48"/>
  <c r="AG46" i="48"/>
  <c r="Z47" i="48"/>
  <c r="AG48" i="48"/>
  <c r="Z49" i="48"/>
  <c r="Z52" i="48"/>
  <c r="AE6" i="48"/>
  <c r="W22" i="48"/>
  <c r="X22" i="48"/>
  <c r="X23" i="48"/>
  <c r="Z23" i="48" s="1"/>
  <c r="AE24" i="48"/>
  <c r="AE38" i="48"/>
  <c r="AE50" i="48"/>
  <c r="X28" i="48" s="1"/>
  <c r="Z28" i="48" s="1"/>
  <c r="Y22" i="48"/>
  <c r="AG8" i="47"/>
  <c r="Y52" i="47"/>
  <c r="X52" i="47"/>
  <c r="W52" i="47"/>
  <c r="Y51" i="47"/>
  <c r="X51" i="47"/>
  <c r="W51" i="47"/>
  <c r="Y50" i="47"/>
  <c r="X50" i="47"/>
  <c r="W50" i="47"/>
  <c r="AF49" i="47"/>
  <c r="AE49" i="47"/>
  <c r="AD49" i="47"/>
  <c r="Y49" i="47"/>
  <c r="X49" i="47"/>
  <c r="W49" i="47"/>
  <c r="AF48" i="47"/>
  <c r="AE48" i="47"/>
  <c r="AD48" i="47"/>
  <c r="Y48" i="47"/>
  <c r="X48" i="47"/>
  <c r="W48" i="47"/>
  <c r="AF47" i="47"/>
  <c r="AE47" i="47"/>
  <c r="AD47" i="47"/>
  <c r="Y47" i="47"/>
  <c r="X47" i="47"/>
  <c r="W47" i="47"/>
  <c r="AF46" i="47"/>
  <c r="AE46" i="47"/>
  <c r="AD46" i="47"/>
  <c r="Y46" i="47"/>
  <c r="X46" i="47"/>
  <c r="W46" i="47"/>
  <c r="AF45" i="47"/>
  <c r="AE45" i="47"/>
  <c r="AD45" i="47"/>
  <c r="Y45" i="47"/>
  <c r="X45" i="47"/>
  <c r="W45" i="47"/>
  <c r="Y44" i="47"/>
  <c r="X44" i="47"/>
  <c r="W44" i="47"/>
  <c r="Y43" i="47"/>
  <c r="X43" i="47"/>
  <c r="W43" i="47"/>
  <c r="Y42" i="47"/>
  <c r="X42" i="47"/>
  <c r="W42" i="47"/>
  <c r="Y41" i="47"/>
  <c r="X41" i="47"/>
  <c r="W41" i="47"/>
  <c r="Y40" i="47"/>
  <c r="X40" i="47"/>
  <c r="W40" i="47"/>
  <c r="Y39" i="47"/>
  <c r="X39" i="47"/>
  <c r="W39" i="47"/>
  <c r="Y38" i="47"/>
  <c r="X38" i="47"/>
  <c r="W38" i="47"/>
  <c r="AF37" i="47"/>
  <c r="Y26" i="47" s="1"/>
  <c r="AE37" i="47"/>
  <c r="AD37" i="47"/>
  <c r="Y37" i="47"/>
  <c r="X37" i="47"/>
  <c r="W37" i="47"/>
  <c r="AF36" i="47"/>
  <c r="AE36" i="47"/>
  <c r="AD36" i="47"/>
  <c r="Y36" i="47"/>
  <c r="X36" i="47"/>
  <c r="W36" i="47"/>
  <c r="AF35" i="47"/>
  <c r="AE35" i="47"/>
  <c r="AD35" i="47"/>
  <c r="Y35" i="47"/>
  <c r="X35" i="47"/>
  <c r="W35" i="47"/>
  <c r="AF34" i="47"/>
  <c r="AE34" i="47"/>
  <c r="AD34" i="47"/>
  <c r="Y34" i="47"/>
  <c r="X34" i="47"/>
  <c r="W34" i="47"/>
  <c r="AF33" i="47"/>
  <c r="Y25" i="47" s="1"/>
  <c r="AE33" i="47"/>
  <c r="X25" i="47" s="1"/>
  <c r="AD33" i="47"/>
  <c r="Y33" i="47"/>
  <c r="X33" i="47"/>
  <c r="W33" i="47"/>
  <c r="AF32" i="47"/>
  <c r="AE32" i="47"/>
  <c r="X24" i="47" s="1"/>
  <c r="AD32" i="47"/>
  <c r="W24" i="47" s="1"/>
  <c r="Y32" i="47"/>
  <c r="X32" i="47"/>
  <c r="W32" i="47"/>
  <c r="AF31" i="47"/>
  <c r="AE31" i="47"/>
  <c r="AD31" i="47"/>
  <c r="Y31" i="47"/>
  <c r="X31" i="47"/>
  <c r="W31" i="47"/>
  <c r="Y30" i="47"/>
  <c r="X30" i="47"/>
  <c r="W30" i="47"/>
  <c r="Y29" i="47"/>
  <c r="X29" i="47"/>
  <c r="W29" i="47"/>
  <c r="Y27" i="47"/>
  <c r="X27" i="47"/>
  <c r="W27" i="47"/>
  <c r="AF23" i="47"/>
  <c r="AE23" i="47"/>
  <c r="AD23" i="47"/>
  <c r="AF22" i="47"/>
  <c r="AG22" i="47" s="1"/>
  <c r="AE22" i="47"/>
  <c r="AD22" i="47"/>
  <c r="AF21" i="47"/>
  <c r="AE21" i="47"/>
  <c r="AD21" i="47"/>
  <c r="Y21" i="47"/>
  <c r="X21" i="47"/>
  <c r="W21" i="47"/>
  <c r="AF20" i="47"/>
  <c r="AE20" i="47"/>
  <c r="AD20" i="47"/>
  <c r="Y20" i="47"/>
  <c r="X20" i="47"/>
  <c r="W20" i="47"/>
  <c r="AF19" i="47"/>
  <c r="AE19" i="47"/>
  <c r="AD19" i="47"/>
  <c r="Y19" i="47"/>
  <c r="X19" i="47"/>
  <c r="W19" i="47"/>
  <c r="AF18" i="47"/>
  <c r="AE18" i="47"/>
  <c r="AD18" i="47"/>
  <c r="Y18" i="47"/>
  <c r="Z18" i="47" s="1"/>
  <c r="X18" i="47"/>
  <c r="W18" i="47"/>
  <c r="AF17" i="47"/>
  <c r="AE17" i="47"/>
  <c r="AD17" i="47"/>
  <c r="Y17" i="47"/>
  <c r="X17" i="47"/>
  <c r="W17" i="47"/>
  <c r="AF16" i="47"/>
  <c r="AE16" i="47"/>
  <c r="AG16" i="47" s="1"/>
  <c r="AD16" i="47"/>
  <c r="AD15" i="47" s="1"/>
  <c r="Y16" i="47"/>
  <c r="X16" i="47"/>
  <c r="W16" i="47"/>
  <c r="AF15" i="47"/>
  <c r="Y15" i="47"/>
  <c r="X15" i="47"/>
  <c r="W15" i="47"/>
  <c r="Y14" i="47"/>
  <c r="X14" i="47"/>
  <c r="W14" i="47"/>
  <c r="Y13" i="47"/>
  <c r="Z13" i="47" s="1"/>
  <c r="X13" i="47"/>
  <c r="W13" i="47"/>
  <c r="Y12" i="47"/>
  <c r="X12" i="47"/>
  <c r="W12" i="47"/>
  <c r="AG11" i="47"/>
  <c r="Y11" i="47"/>
  <c r="X11" i="47"/>
  <c r="Z11" i="47" s="1"/>
  <c r="W11" i="47"/>
  <c r="AG10" i="47"/>
  <c r="Y10" i="47"/>
  <c r="X10" i="47"/>
  <c r="W10" i="47"/>
  <c r="AG9" i="47"/>
  <c r="Y9" i="47"/>
  <c r="X9" i="47"/>
  <c r="W9" i="47"/>
  <c r="Y8" i="47"/>
  <c r="X8" i="47"/>
  <c r="W8" i="47"/>
  <c r="AF7" i="47"/>
  <c r="AE7" i="47"/>
  <c r="AD7" i="47"/>
  <c r="Y7" i="47"/>
  <c r="Z7" i="47" s="1"/>
  <c r="X7" i="47"/>
  <c r="W7" i="47"/>
  <c r="AD6" i="47"/>
  <c r="Y6" i="47"/>
  <c r="X6" i="47"/>
  <c r="Z6" i="47" s="1"/>
  <c r="W6" i="47"/>
  <c r="AG5" i="47"/>
  <c r="AF5" i="47"/>
  <c r="AE5" i="47"/>
  <c r="Y5" i="47"/>
  <c r="X5" i="47"/>
  <c r="W5" i="47"/>
  <c r="AF4" i="47"/>
  <c r="AF6" i="47" s="1"/>
  <c r="AE4" i="47"/>
  <c r="AG4" i="47" s="1"/>
  <c r="Y4" i="47"/>
  <c r="X4" i="47"/>
  <c r="W4" i="47"/>
  <c r="Z31" i="47" l="1"/>
  <c r="Z35" i="47"/>
  <c r="Z40" i="47"/>
  <c r="AD50" i="47"/>
  <c r="W28" i="47" s="1"/>
  <c r="AG46" i="47"/>
  <c r="Z51" i="47"/>
  <c r="Z16" i="47"/>
  <c r="Z20" i="47"/>
  <c r="AD38" i="47"/>
  <c r="W26" i="47"/>
  <c r="AE50" i="47"/>
  <c r="X28" i="47" s="1"/>
  <c r="AD24" i="47"/>
  <c r="X26" i="47"/>
  <c r="Z26" i="47" s="1"/>
  <c r="Z9" i="47"/>
  <c r="Z52" i="47"/>
  <c r="Z8" i="47"/>
  <c r="Z33" i="47"/>
  <c r="Z37" i="47"/>
  <c r="Z44" i="47"/>
  <c r="AG48" i="47"/>
  <c r="AE15" i="47"/>
  <c r="AG15" i="47" s="1"/>
  <c r="X23" i="47"/>
  <c r="W25" i="47"/>
  <c r="Z22" i="48"/>
  <c r="AG50" i="48"/>
  <c r="AG7" i="47"/>
  <c r="AG6" i="47"/>
  <c r="Z12" i="47"/>
  <c r="Z25" i="47"/>
  <c r="AG36" i="47"/>
  <c r="Z39" i="47"/>
  <c r="Z43" i="47"/>
  <c r="Z46" i="47"/>
  <c r="Z48" i="47"/>
  <c r="Z50" i="47"/>
  <c r="Z5" i="47"/>
  <c r="Z10" i="47"/>
  <c r="AF24" i="47"/>
  <c r="AG17" i="47"/>
  <c r="AG19" i="47"/>
  <c r="AG21" i="47"/>
  <c r="AE6" i="47"/>
  <c r="Z19" i="47"/>
  <c r="Z21" i="47"/>
  <c r="Z32" i="47"/>
  <c r="Z38" i="47"/>
  <c r="Z42" i="47"/>
  <c r="AG45" i="47"/>
  <c r="AG47" i="47"/>
  <c r="AG49" i="47"/>
  <c r="Z30" i="47"/>
  <c r="AG32" i="47"/>
  <c r="AG34" i="47"/>
  <c r="Z15" i="47"/>
  <c r="Z17" i="47"/>
  <c r="Y24" i="47"/>
  <c r="Z24" i="47" s="1"/>
  <c r="Z29" i="47"/>
  <c r="AE38" i="47"/>
  <c r="Z34" i="47"/>
  <c r="Z36" i="47"/>
  <c r="Z4" i="47"/>
  <c r="Z14" i="47"/>
  <c r="AG18" i="47"/>
  <c r="W23" i="47"/>
  <c r="AG20" i="47"/>
  <c r="AG23" i="47"/>
  <c r="Z27" i="47"/>
  <c r="AG31" i="47"/>
  <c r="AG33" i="47"/>
  <c r="AG35" i="47"/>
  <c r="AG37" i="47"/>
  <c r="Z41" i="47"/>
  <c r="Z45" i="47"/>
  <c r="Z47" i="47"/>
  <c r="Z49" i="47"/>
  <c r="X22" i="47"/>
  <c r="AE24" i="47"/>
  <c r="W22" i="47"/>
  <c r="Y22" i="47"/>
  <c r="AF38" i="47"/>
  <c r="AF50" i="47"/>
  <c r="Y28" i="47" s="1"/>
  <c r="Z28" i="47" s="1"/>
  <c r="Y23" i="47"/>
  <c r="Z23" i="47" s="1"/>
  <c r="Y52" i="46"/>
  <c r="X52" i="46"/>
  <c r="W52" i="46"/>
  <c r="Y51" i="46"/>
  <c r="X51" i="46"/>
  <c r="W51" i="46"/>
  <c r="Y50" i="46"/>
  <c r="X50" i="46"/>
  <c r="W50" i="46"/>
  <c r="AF49" i="46"/>
  <c r="AE49" i="46"/>
  <c r="AG49" i="46" s="1"/>
  <c r="AD49" i="46"/>
  <c r="Y49" i="46"/>
  <c r="Z49" i="46" s="1"/>
  <c r="X49" i="46"/>
  <c r="W49" i="46"/>
  <c r="AF48" i="46"/>
  <c r="AE48" i="46"/>
  <c r="AG48" i="46" s="1"/>
  <c r="AD48" i="46"/>
  <c r="Y48" i="46"/>
  <c r="X48" i="46"/>
  <c r="W48" i="46"/>
  <c r="AF47" i="46"/>
  <c r="AE47" i="46"/>
  <c r="AG47" i="46" s="1"/>
  <c r="AD47" i="46"/>
  <c r="Y47" i="46"/>
  <c r="Z47" i="46" s="1"/>
  <c r="X47" i="46"/>
  <c r="W47" i="46"/>
  <c r="AF46" i="46"/>
  <c r="AE46" i="46"/>
  <c r="AG46" i="46" s="1"/>
  <c r="AD46" i="46"/>
  <c r="Y46" i="46"/>
  <c r="Z46" i="46" s="1"/>
  <c r="X46" i="46"/>
  <c r="W46" i="46"/>
  <c r="AF45" i="46"/>
  <c r="AE45" i="46"/>
  <c r="AG45" i="46" s="1"/>
  <c r="AD45" i="46"/>
  <c r="AD50" i="46" s="1"/>
  <c r="W28" i="46" s="1"/>
  <c r="Y45" i="46"/>
  <c r="X45" i="46"/>
  <c r="W45" i="46"/>
  <c r="Y44" i="46"/>
  <c r="X44" i="46"/>
  <c r="W44" i="46"/>
  <c r="Y43" i="46"/>
  <c r="X43" i="46"/>
  <c r="W43" i="46"/>
  <c r="Y42" i="46"/>
  <c r="X42" i="46"/>
  <c r="W42" i="46"/>
  <c r="Y41" i="46"/>
  <c r="Z41" i="46" s="1"/>
  <c r="X41" i="46"/>
  <c r="W41" i="46"/>
  <c r="Y40" i="46"/>
  <c r="X40" i="46"/>
  <c r="W40" i="46"/>
  <c r="Y39" i="46"/>
  <c r="Z39" i="46" s="1"/>
  <c r="X39" i="46"/>
  <c r="W39" i="46"/>
  <c r="Y38" i="46"/>
  <c r="X38" i="46"/>
  <c r="W38" i="46"/>
  <c r="AF37" i="46"/>
  <c r="AE37" i="46"/>
  <c r="AD37" i="46"/>
  <c r="Y37" i="46"/>
  <c r="X37" i="46"/>
  <c r="W37" i="46"/>
  <c r="AF36" i="46"/>
  <c r="AE36" i="46"/>
  <c r="X26" i="46" s="1"/>
  <c r="AD36" i="46"/>
  <c r="Y36" i="46"/>
  <c r="X36" i="46"/>
  <c r="W36" i="46"/>
  <c r="AF35" i="46"/>
  <c r="AE35" i="46"/>
  <c r="AD35" i="46"/>
  <c r="Y35" i="46"/>
  <c r="X35" i="46"/>
  <c r="W35" i="46"/>
  <c r="AF34" i="46"/>
  <c r="AE34" i="46"/>
  <c r="AD34" i="46"/>
  <c r="Y34" i="46"/>
  <c r="X34" i="46"/>
  <c r="W34" i="46"/>
  <c r="AF33" i="46"/>
  <c r="AE33" i="46"/>
  <c r="AD33" i="46"/>
  <c r="Y33" i="46"/>
  <c r="X33" i="46"/>
  <c r="W33" i="46"/>
  <c r="AF32" i="46"/>
  <c r="AE32" i="46"/>
  <c r="X24" i="46" s="1"/>
  <c r="AD32" i="46"/>
  <c r="Y32" i="46"/>
  <c r="X32" i="46"/>
  <c r="W32" i="46"/>
  <c r="AF31" i="46"/>
  <c r="AE31" i="46"/>
  <c r="AD31" i="46"/>
  <c r="Y31" i="46"/>
  <c r="X31" i="46"/>
  <c r="W31" i="46"/>
  <c r="Y30" i="46"/>
  <c r="X30" i="46"/>
  <c r="W30" i="46"/>
  <c r="Y29" i="46"/>
  <c r="X29" i="46"/>
  <c r="W29" i="46"/>
  <c r="Y27" i="46"/>
  <c r="Z27" i="46" s="1"/>
  <c r="X27" i="46"/>
  <c r="W27" i="46"/>
  <c r="X25" i="46"/>
  <c r="AF23" i="46"/>
  <c r="AE23" i="46"/>
  <c r="AD23" i="46"/>
  <c r="AF22" i="46"/>
  <c r="AE22" i="46"/>
  <c r="AD22" i="46"/>
  <c r="AF21" i="46"/>
  <c r="AE21" i="46"/>
  <c r="AD21" i="46"/>
  <c r="Y21" i="46"/>
  <c r="X21" i="46"/>
  <c r="W21" i="46"/>
  <c r="AF20" i="46"/>
  <c r="AE20" i="46"/>
  <c r="AD20" i="46"/>
  <c r="Y20" i="46"/>
  <c r="X20" i="46"/>
  <c r="W20" i="46"/>
  <c r="AF19" i="46"/>
  <c r="AE19" i="46"/>
  <c r="AD19" i="46"/>
  <c r="Y19" i="46"/>
  <c r="X19" i="46"/>
  <c r="W19" i="46"/>
  <c r="AF18" i="46"/>
  <c r="AE18" i="46"/>
  <c r="AD18" i="46"/>
  <c r="Y18" i="46"/>
  <c r="X18" i="46"/>
  <c r="W18" i="46"/>
  <c r="AF17" i="46"/>
  <c r="AE17" i="46"/>
  <c r="AD17" i="46"/>
  <c r="Y17" i="46"/>
  <c r="X17" i="46"/>
  <c r="W17" i="46"/>
  <c r="AF16" i="46"/>
  <c r="AF15" i="46" s="1"/>
  <c r="AE16" i="46"/>
  <c r="AD16" i="46"/>
  <c r="AD15" i="46" s="1"/>
  <c r="Y16" i="46"/>
  <c r="X16" i="46"/>
  <c r="W16" i="46"/>
  <c r="Y15" i="46"/>
  <c r="X15" i="46"/>
  <c r="W15" i="46"/>
  <c r="Y14" i="46"/>
  <c r="X14" i="46"/>
  <c r="W14" i="46"/>
  <c r="Y13" i="46"/>
  <c r="X13" i="46"/>
  <c r="W13" i="46"/>
  <c r="Y12" i="46"/>
  <c r="X12" i="46"/>
  <c r="W12" i="46"/>
  <c r="AG11" i="46"/>
  <c r="Y11" i="46"/>
  <c r="X11" i="46"/>
  <c r="W11" i="46"/>
  <c r="AG10" i="46"/>
  <c r="Y10" i="46"/>
  <c r="X10" i="46"/>
  <c r="W10" i="46"/>
  <c r="AG9" i="46"/>
  <c r="Y9" i="46"/>
  <c r="Z9" i="46" s="1"/>
  <c r="X9" i="46"/>
  <c r="W9" i="46"/>
  <c r="Y8" i="46"/>
  <c r="X8" i="46"/>
  <c r="W8" i="46"/>
  <c r="AF7" i="46"/>
  <c r="AE7" i="46"/>
  <c r="AD7" i="46"/>
  <c r="Y7" i="46"/>
  <c r="X7" i="46"/>
  <c r="W7" i="46"/>
  <c r="AD6" i="46"/>
  <c r="Y6" i="46"/>
  <c r="X6" i="46"/>
  <c r="W6" i="46"/>
  <c r="AF5" i="46"/>
  <c r="AE5" i="46"/>
  <c r="Y5" i="46"/>
  <c r="Z5" i="46" s="1"/>
  <c r="X5" i="46"/>
  <c r="W5" i="46"/>
  <c r="AF4" i="46"/>
  <c r="AE4" i="46"/>
  <c r="AG4" i="46" s="1"/>
  <c r="Y4" i="46"/>
  <c r="X4" i="46"/>
  <c r="W4" i="46"/>
  <c r="Z21" i="46" l="1"/>
  <c r="Z43" i="46"/>
  <c r="Z48" i="46"/>
  <c r="Z11" i="46"/>
  <c r="AG17" i="46"/>
  <c r="AF50" i="46"/>
  <c r="Y28" i="46" s="1"/>
  <c r="Z52" i="46"/>
  <c r="Z17" i="46"/>
  <c r="Z14" i="46"/>
  <c r="Z19" i="46"/>
  <c r="W23" i="46"/>
  <c r="W25" i="46"/>
  <c r="Z50" i="46"/>
  <c r="AG24" i="47"/>
  <c r="Z10" i="46"/>
  <c r="Z12" i="46"/>
  <c r="AG19" i="46"/>
  <c r="Z22" i="47"/>
  <c r="AG38" i="47"/>
  <c r="AG50" i="47"/>
  <c r="AF6" i="46"/>
  <c r="AF24" i="46"/>
  <c r="AG22" i="46"/>
  <c r="AG32" i="46"/>
  <c r="Z29" i="46"/>
  <c r="Z32" i="46"/>
  <c r="Z34" i="46"/>
  <c r="AF38" i="46"/>
  <c r="W24" i="46"/>
  <c r="Y25" i="46"/>
  <c r="Z25" i="46" s="1"/>
  <c r="Y26" i="46"/>
  <c r="Z26" i="46" s="1"/>
  <c r="W26" i="46"/>
  <c r="Z45" i="46"/>
  <c r="AG7" i="46"/>
  <c r="Z4" i="46"/>
  <c r="AG5" i="46"/>
  <c r="AG6" i="46" s="1"/>
  <c r="Z6" i="46"/>
  <c r="Z7" i="46"/>
  <c r="Z15" i="46"/>
  <c r="Z16" i="46"/>
  <c r="Z18" i="46"/>
  <c r="Z20" i="46"/>
  <c r="AG21" i="46"/>
  <c r="Z31" i="46"/>
  <c r="Z33" i="46"/>
  <c r="AG34" i="46"/>
  <c r="Z35" i="46"/>
  <c r="AG36" i="46"/>
  <c r="Z37" i="46"/>
  <c r="Z40" i="46"/>
  <c r="Z44" i="46"/>
  <c r="Z51" i="46"/>
  <c r="Y23" i="46"/>
  <c r="Z30" i="46"/>
  <c r="AD38" i="46"/>
  <c r="AG50" i="46"/>
  <c r="Z8" i="46"/>
  <c r="Z13" i="46"/>
  <c r="AG16" i="46"/>
  <c r="AG18" i="46"/>
  <c r="AG20" i="46"/>
  <c r="AG23" i="46"/>
  <c r="Y24" i="46"/>
  <c r="Z24" i="46" s="1"/>
  <c r="AG31" i="46"/>
  <c r="AG33" i="46"/>
  <c r="AG35" i="46"/>
  <c r="Z36" i="46"/>
  <c r="AG37" i="46"/>
  <c r="Z38" i="46"/>
  <c r="Z42" i="46"/>
  <c r="AD24" i="46"/>
  <c r="W22" i="46"/>
  <c r="AE38" i="46"/>
  <c r="AE50" i="46"/>
  <c r="X28" i="46" s="1"/>
  <c r="AE6" i="46"/>
  <c r="AE15" i="46"/>
  <c r="Y22" i="46"/>
  <c r="X23" i="46"/>
  <c r="Z23" i="46" s="1"/>
  <c r="Y52" i="45"/>
  <c r="X52" i="45"/>
  <c r="W52" i="45"/>
  <c r="Y51" i="45"/>
  <c r="X51" i="45"/>
  <c r="W51" i="45"/>
  <c r="Y50" i="45"/>
  <c r="X50" i="45"/>
  <c r="W50" i="45"/>
  <c r="AF49" i="45"/>
  <c r="AE49" i="45"/>
  <c r="AD49" i="45"/>
  <c r="Y49" i="45"/>
  <c r="X49" i="45"/>
  <c r="W49" i="45"/>
  <c r="AF48" i="45"/>
  <c r="AE48" i="45"/>
  <c r="AG48" i="45" s="1"/>
  <c r="AD48" i="45"/>
  <c r="Y48" i="45"/>
  <c r="X48" i="45"/>
  <c r="W48" i="45"/>
  <c r="AF47" i="45"/>
  <c r="AE47" i="45"/>
  <c r="AD47" i="45"/>
  <c r="Y47" i="45"/>
  <c r="X47" i="45"/>
  <c r="W47" i="45"/>
  <c r="AF46" i="45"/>
  <c r="AE46" i="45"/>
  <c r="AG46" i="45" s="1"/>
  <c r="AD46" i="45"/>
  <c r="Y46" i="45"/>
  <c r="X46" i="45"/>
  <c r="W46" i="45"/>
  <c r="AF45" i="45"/>
  <c r="AF50" i="45" s="1"/>
  <c r="Y28" i="45" s="1"/>
  <c r="AE45" i="45"/>
  <c r="AD45" i="45"/>
  <c r="Y45" i="45"/>
  <c r="X45" i="45"/>
  <c r="W45" i="45"/>
  <c r="Y44" i="45"/>
  <c r="X44" i="45"/>
  <c r="W44" i="45"/>
  <c r="Y43" i="45"/>
  <c r="X43" i="45"/>
  <c r="W43" i="45"/>
  <c r="Y42" i="45"/>
  <c r="Z42" i="45" s="1"/>
  <c r="X42" i="45"/>
  <c r="W42" i="45"/>
  <c r="Y41" i="45"/>
  <c r="X41" i="45"/>
  <c r="W41" i="45"/>
  <c r="Y40" i="45"/>
  <c r="X40" i="45"/>
  <c r="W40" i="45"/>
  <c r="Y39" i="45"/>
  <c r="X39" i="45"/>
  <c r="W39" i="45"/>
  <c r="Y38" i="45"/>
  <c r="Z38" i="45" s="1"/>
  <c r="X38" i="45"/>
  <c r="W38" i="45"/>
  <c r="AF37" i="45"/>
  <c r="AE37" i="45"/>
  <c r="AD37" i="45"/>
  <c r="Y37" i="45"/>
  <c r="X37" i="45"/>
  <c r="W37" i="45"/>
  <c r="AF36" i="45"/>
  <c r="AE36" i="45"/>
  <c r="AD36" i="45"/>
  <c r="W26" i="45" s="1"/>
  <c r="Y36" i="45"/>
  <c r="Z36" i="45" s="1"/>
  <c r="X36" i="45"/>
  <c r="W36" i="45"/>
  <c r="AF35" i="45"/>
  <c r="Y26" i="45" s="1"/>
  <c r="AE35" i="45"/>
  <c r="X26" i="45" s="1"/>
  <c r="AD35" i="45"/>
  <c r="Y35" i="45"/>
  <c r="X35" i="45"/>
  <c r="W35" i="45"/>
  <c r="AF34" i="45"/>
  <c r="AE34" i="45"/>
  <c r="AG34" i="45" s="1"/>
  <c r="AD34" i="45"/>
  <c r="Y34" i="45"/>
  <c r="Z34" i="45" s="1"/>
  <c r="X34" i="45"/>
  <c r="W34" i="45"/>
  <c r="AF33" i="45"/>
  <c r="Y25" i="45" s="1"/>
  <c r="AE33" i="45"/>
  <c r="AD33" i="45"/>
  <c r="Y33" i="45"/>
  <c r="X33" i="45"/>
  <c r="W33" i="45"/>
  <c r="AF32" i="45"/>
  <c r="AE32" i="45"/>
  <c r="AG32" i="45" s="1"/>
  <c r="AD32" i="45"/>
  <c r="W24" i="45" s="1"/>
  <c r="Y32" i="45"/>
  <c r="Z32" i="45" s="1"/>
  <c r="X32" i="45"/>
  <c r="W32" i="45"/>
  <c r="AF31" i="45"/>
  <c r="AF38" i="45" s="1"/>
  <c r="AE31" i="45"/>
  <c r="X24" i="45" s="1"/>
  <c r="AD31" i="45"/>
  <c r="Y31" i="45"/>
  <c r="X31" i="45"/>
  <c r="W31" i="45"/>
  <c r="Y30" i="45"/>
  <c r="X30" i="45"/>
  <c r="W30" i="45"/>
  <c r="Y29" i="45"/>
  <c r="Z29" i="45" s="1"/>
  <c r="X29" i="45"/>
  <c r="W29" i="45"/>
  <c r="Y27" i="45"/>
  <c r="X27" i="45"/>
  <c r="W27" i="45"/>
  <c r="W25" i="45"/>
  <c r="AF23" i="45"/>
  <c r="AE23" i="45"/>
  <c r="AD23" i="45"/>
  <c r="AF22" i="45"/>
  <c r="AE22" i="45"/>
  <c r="AG22" i="45" s="1"/>
  <c r="AD22" i="45"/>
  <c r="AF21" i="45"/>
  <c r="AE21" i="45"/>
  <c r="AD21" i="45"/>
  <c r="Y21" i="45"/>
  <c r="X21" i="45"/>
  <c r="W21" i="45"/>
  <c r="AF20" i="45"/>
  <c r="AE20" i="45"/>
  <c r="AD20" i="45"/>
  <c r="Y20" i="45"/>
  <c r="X20" i="45"/>
  <c r="W20" i="45"/>
  <c r="AF19" i="45"/>
  <c r="AE19" i="45"/>
  <c r="AD19" i="45"/>
  <c r="Y19" i="45"/>
  <c r="X19" i="45"/>
  <c r="W19" i="45"/>
  <c r="AF18" i="45"/>
  <c r="AE18" i="45"/>
  <c r="AD18" i="45"/>
  <c r="Y18" i="45"/>
  <c r="X18" i="45"/>
  <c r="W18" i="45"/>
  <c r="AF17" i="45"/>
  <c r="AE17" i="45"/>
  <c r="AD17" i="45"/>
  <c r="Y17" i="45"/>
  <c r="X17" i="45"/>
  <c r="W17" i="45"/>
  <c r="AF16" i="45"/>
  <c r="AF15" i="45" s="1"/>
  <c r="AE16" i="45"/>
  <c r="AD16" i="45"/>
  <c r="AD15" i="45" s="1"/>
  <c r="Y16" i="45"/>
  <c r="X16" i="45"/>
  <c r="W16" i="45"/>
  <c r="Y15" i="45"/>
  <c r="X15" i="45"/>
  <c r="W15" i="45"/>
  <c r="Y14" i="45"/>
  <c r="X14" i="45"/>
  <c r="W14" i="45"/>
  <c r="Y13" i="45"/>
  <c r="X13" i="45"/>
  <c r="W13" i="45"/>
  <c r="Y12" i="45"/>
  <c r="X12" i="45"/>
  <c r="W12" i="45"/>
  <c r="AG11" i="45"/>
  <c r="Y11" i="45"/>
  <c r="X11" i="45"/>
  <c r="W11" i="45"/>
  <c r="AG10" i="45"/>
  <c r="Y10" i="45"/>
  <c r="X10" i="45"/>
  <c r="W10" i="45"/>
  <c r="AG9" i="45"/>
  <c r="Y9" i="45"/>
  <c r="X9" i="45"/>
  <c r="W9" i="45"/>
  <c r="AG8" i="45"/>
  <c r="Y8" i="45"/>
  <c r="X8" i="45"/>
  <c r="W8" i="45"/>
  <c r="AF7" i="45"/>
  <c r="AE7" i="45"/>
  <c r="AD7" i="45"/>
  <c r="Y7" i="45"/>
  <c r="X7" i="45"/>
  <c r="W7" i="45"/>
  <c r="AD6" i="45"/>
  <c r="Y6" i="45"/>
  <c r="X6" i="45"/>
  <c r="W6" i="45"/>
  <c r="AF5" i="45"/>
  <c r="AF6" i="45" s="1"/>
  <c r="AE5" i="45"/>
  <c r="Y5" i="45"/>
  <c r="X5" i="45"/>
  <c r="W5" i="45"/>
  <c r="AF4" i="45"/>
  <c r="AE4" i="45"/>
  <c r="Y4" i="45"/>
  <c r="X4" i="45"/>
  <c r="W4" i="45"/>
  <c r="Z9" i="45" l="1"/>
  <c r="AG4" i="45"/>
  <c r="X25" i="45"/>
  <c r="AG38" i="46"/>
  <c r="AG36" i="45"/>
  <c r="Z28" i="46"/>
  <c r="Z5" i="45"/>
  <c r="Z14" i="45"/>
  <c r="Z19" i="45"/>
  <c r="Z21" i="45"/>
  <c r="Z27" i="45"/>
  <c r="Z25" i="45"/>
  <c r="Z26" i="45"/>
  <c r="Z41" i="45"/>
  <c r="Z45" i="45"/>
  <c r="Z47" i="45"/>
  <c r="Z49" i="45"/>
  <c r="Z52" i="45"/>
  <c r="AF24" i="45"/>
  <c r="W23" i="45"/>
  <c r="AD50" i="45"/>
  <c r="W28" i="45" s="1"/>
  <c r="Z10" i="45"/>
  <c r="Z11" i="45"/>
  <c r="Z12" i="45"/>
  <c r="AG17" i="45"/>
  <c r="AG19" i="45"/>
  <c r="AG21" i="45"/>
  <c r="AG45" i="45"/>
  <c r="Z46" i="45"/>
  <c r="AG47" i="45"/>
  <c r="Z48" i="45"/>
  <c r="AG49" i="45"/>
  <c r="AG15" i="46"/>
  <c r="AG24" i="46" s="1"/>
  <c r="AE24" i="46"/>
  <c r="X22" i="46"/>
  <c r="Z22" i="46" s="1"/>
  <c r="Z4" i="45"/>
  <c r="AG5" i="45"/>
  <c r="AG6" i="45" s="1"/>
  <c r="Z6" i="45"/>
  <c r="Z7" i="45"/>
  <c r="Z15" i="45"/>
  <c r="Z16" i="45"/>
  <c r="Z18" i="45"/>
  <c r="Z20" i="45"/>
  <c r="Z31" i="45"/>
  <c r="Z33" i="45"/>
  <c r="Z35" i="45"/>
  <c r="Z37" i="45"/>
  <c r="Z40" i="45"/>
  <c r="Z44" i="45"/>
  <c r="Z51" i="45"/>
  <c r="Y23" i="45"/>
  <c r="Z30" i="45"/>
  <c r="AD38" i="45"/>
  <c r="Z39" i="45"/>
  <c r="Z43" i="45"/>
  <c r="Z50" i="45"/>
  <c r="Z8" i="45"/>
  <c r="Z13" i="45"/>
  <c r="AG16" i="45"/>
  <c r="Z17" i="45"/>
  <c r="AG18" i="45"/>
  <c r="AG20" i="45"/>
  <c r="AG23" i="45"/>
  <c r="Y24" i="45"/>
  <c r="Z24" i="45" s="1"/>
  <c r="AG31" i="45"/>
  <c r="AG33" i="45"/>
  <c r="AG35" i="45"/>
  <c r="AG37" i="45"/>
  <c r="AG7" i="45"/>
  <c r="AD24" i="45"/>
  <c r="W22" i="45"/>
  <c r="AE15" i="45"/>
  <c r="X23" i="45"/>
  <c r="AE50" i="45"/>
  <c r="X28" i="45" s="1"/>
  <c r="Z28" i="45" s="1"/>
  <c r="AE38" i="45"/>
  <c r="AE6" i="45"/>
  <c r="Y22" i="45"/>
  <c r="AE7" i="44"/>
  <c r="AF7" i="44"/>
  <c r="AG50" i="45" l="1"/>
  <c r="AG38" i="45"/>
  <c r="Z23" i="45"/>
  <c r="AG15" i="45"/>
  <c r="AG24" i="45" s="1"/>
  <c r="AE24" i="45"/>
  <c r="X22" i="45"/>
  <c r="Z22" i="45" s="1"/>
  <c r="Y52" i="44"/>
  <c r="X52" i="44"/>
  <c r="W52" i="44"/>
  <c r="Y51" i="44"/>
  <c r="X51" i="44"/>
  <c r="W51" i="44"/>
  <c r="Y50" i="44"/>
  <c r="X50" i="44"/>
  <c r="W50" i="44"/>
  <c r="AF49" i="44"/>
  <c r="AE49" i="44"/>
  <c r="AD49" i="44"/>
  <c r="Y49" i="44"/>
  <c r="X49" i="44"/>
  <c r="W49" i="44"/>
  <c r="AF48" i="44"/>
  <c r="AE48" i="44"/>
  <c r="AD48" i="44"/>
  <c r="Y48" i="44"/>
  <c r="X48" i="44"/>
  <c r="W48" i="44"/>
  <c r="AF47" i="44"/>
  <c r="AE47" i="44"/>
  <c r="AD47" i="44"/>
  <c r="Y47" i="44"/>
  <c r="X47" i="44"/>
  <c r="W47" i="44"/>
  <c r="AF46" i="44"/>
  <c r="AE46" i="44"/>
  <c r="AD46" i="44"/>
  <c r="Y46" i="44"/>
  <c r="X46" i="44"/>
  <c r="W46" i="44"/>
  <c r="AF45" i="44"/>
  <c r="AE45" i="44"/>
  <c r="AD45" i="44"/>
  <c r="Y45" i="44"/>
  <c r="X45" i="44"/>
  <c r="W45" i="44"/>
  <c r="Y44" i="44"/>
  <c r="X44" i="44"/>
  <c r="W44" i="44"/>
  <c r="Y43" i="44"/>
  <c r="X43" i="44"/>
  <c r="W43" i="44"/>
  <c r="Y42" i="44"/>
  <c r="X42" i="44"/>
  <c r="W42" i="44"/>
  <c r="Y41" i="44"/>
  <c r="X41" i="44"/>
  <c r="W41" i="44"/>
  <c r="Y40" i="44"/>
  <c r="X40" i="44"/>
  <c r="W40" i="44"/>
  <c r="Y39" i="44"/>
  <c r="X39" i="44"/>
  <c r="W39" i="44"/>
  <c r="Y38" i="44"/>
  <c r="X38" i="44"/>
  <c r="W38" i="44"/>
  <c r="AF37" i="44"/>
  <c r="AE37" i="44"/>
  <c r="AD37" i="44"/>
  <c r="Y37" i="44"/>
  <c r="X37" i="44"/>
  <c r="W37" i="44"/>
  <c r="AF36" i="44"/>
  <c r="AE36" i="44"/>
  <c r="AG36" i="44" s="1"/>
  <c r="AD36" i="44"/>
  <c r="Y36" i="44"/>
  <c r="X36" i="44"/>
  <c r="W36" i="44"/>
  <c r="AF35" i="44"/>
  <c r="Y26" i="44" s="1"/>
  <c r="AE35" i="44"/>
  <c r="AD35" i="44"/>
  <c r="Y35" i="44"/>
  <c r="X35" i="44"/>
  <c r="W35" i="44"/>
  <c r="AF34" i="44"/>
  <c r="AE34" i="44"/>
  <c r="AG34" i="44" s="1"/>
  <c r="AD34" i="44"/>
  <c r="W25" i="44" s="1"/>
  <c r="Y34" i="44"/>
  <c r="X34" i="44"/>
  <c r="W34" i="44"/>
  <c r="AF33" i="44"/>
  <c r="Y25" i="44" s="1"/>
  <c r="AE33" i="44"/>
  <c r="AD33" i="44"/>
  <c r="Y33" i="44"/>
  <c r="X33" i="44"/>
  <c r="W33" i="44"/>
  <c r="AF32" i="44"/>
  <c r="AE32" i="44"/>
  <c r="AG32" i="44" s="1"/>
  <c r="AD32" i="44"/>
  <c r="W24" i="44" s="1"/>
  <c r="Y32" i="44"/>
  <c r="X32" i="44"/>
  <c r="W32" i="44"/>
  <c r="AF31" i="44"/>
  <c r="AF38" i="44" s="1"/>
  <c r="AE31" i="44"/>
  <c r="AD31" i="44"/>
  <c r="Y31" i="44"/>
  <c r="X31" i="44"/>
  <c r="W31" i="44"/>
  <c r="Y30" i="44"/>
  <c r="X30" i="44"/>
  <c r="W30" i="44"/>
  <c r="Y29" i="44"/>
  <c r="Z29" i="44" s="1"/>
  <c r="X29" i="44"/>
  <c r="W29" i="44"/>
  <c r="Y27" i="44"/>
  <c r="Z27" i="44" s="1"/>
  <c r="X27" i="44"/>
  <c r="W27" i="44"/>
  <c r="W26" i="44"/>
  <c r="X25" i="44"/>
  <c r="AF23" i="44"/>
  <c r="AE23" i="44"/>
  <c r="AD23" i="44"/>
  <c r="AF22" i="44"/>
  <c r="AE22" i="44"/>
  <c r="AD22" i="44"/>
  <c r="AF21" i="44"/>
  <c r="AE21" i="44"/>
  <c r="AG21" i="44" s="1"/>
  <c r="AD21" i="44"/>
  <c r="Y21" i="44"/>
  <c r="X21" i="44"/>
  <c r="W21" i="44"/>
  <c r="AF20" i="44"/>
  <c r="AE20" i="44"/>
  <c r="AD20" i="44"/>
  <c r="Y20" i="44"/>
  <c r="X20" i="44"/>
  <c r="W20" i="44"/>
  <c r="AF19" i="44"/>
  <c r="AE19" i="44"/>
  <c r="AG19" i="44" s="1"/>
  <c r="AD19" i="44"/>
  <c r="Y19" i="44"/>
  <c r="X19" i="44"/>
  <c r="W19" i="44"/>
  <c r="AF18" i="44"/>
  <c r="AE18" i="44"/>
  <c r="AD18" i="44"/>
  <c r="Y18" i="44"/>
  <c r="X18" i="44"/>
  <c r="W18" i="44"/>
  <c r="AF17" i="44"/>
  <c r="AE17" i="44"/>
  <c r="AG17" i="44" s="1"/>
  <c r="AD17" i="44"/>
  <c r="Y17" i="44"/>
  <c r="X17" i="44"/>
  <c r="W17" i="44"/>
  <c r="AF16" i="44"/>
  <c r="AF15" i="44" s="1"/>
  <c r="AE16" i="44"/>
  <c r="AD16" i="44"/>
  <c r="AD15" i="44" s="1"/>
  <c r="Y16" i="44"/>
  <c r="X16" i="44"/>
  <c r="W16" i="44"/>
  <c r="Y15" i="44"/>
  <c r="X15" i="44"/>
  <c r="W15" i="44"/>
  <c r="Y14" i="44"/>
  <c r="X14" i="44"/>
  <c r="W14" i="44"/>
  <c r="Y13" i="44"/>
  <c r="Z13" i="44" s="1"/>
  <c r="X13" i="44"/>
  <c r="W13" i="44"/>
  <c r="Y12" i="44"/>
  <c r="X12" i="44"/>
  <c r="W12" i="44"/>
  <c r="AG11" i="44"/>
  <c r="Y11" i="44"/>
  <c r="X11" i="44"/>
  <c r="W11" i="44"/>
  <c r="AG10" i="44"/>
  <c r="Y10" i="44"/>
  <c r="X10" i="44"/>
  <c r="W10" i="44"/>
  <c r="AG9" i="44"/>
  <c r="Y9" i="44"/>
  <c r="X9" i="44"/>
  <c r="W9" i="44"/>
  <c r="AG8" i="44"/>
  <c r="Y8" i="44"/>
  <c r="X8" i="44"/>
  <c r="W8" i="44"/>
  <c r="AD7" i="44"/>
  <c r="Y7" i="44"/>
  <c r="X7" i="44"/>
  <c r="W7" i="44"/>
  <c r="AD6" i="44"/>
  <c r="Y6" i="44"/>
  <c r="X6" i="44"/>
  <c r="W6" i="44"/>
  <c r="AF5" i="44"/>
  <c r="AE5" i="44"/>
  <c r="AG5" i="44" s="1"/>
  <c r="Y5" i="44"/>
  <c r="X5" i="44"/>
  <c r="W5" i="44"/>
  <c r="AF4" i="44"/>
  <c r="AE4" i="44"/>
  <c r="Y4" i="44"/>
  <c r="X4" i="44"/>
  <c r="W4" i="44"/>
  <c r="Z7" i="44" l="1"/>
  <c r="Z9" i="44"/>
  <c r="Z41" i="44"/>
  <c r="Z47" i="44"/>
  <c r="Z52" i="44"/>
  <c r="Z19" i="44"/>
  <c r="AF24" i="44"/>
  <c r="W23" i="44"/>
  <c r="Z8" i="44"/>
  <c r="Z25" i="44"/>
  <c r="Z45" i="44"/>
  <c r="Z49" i="44"/>
  <c r="Z6" i="44"/>
  <c r="AD50" i="44"/>
  <c r="W28" i="44" s="1"/>
  <c r="AG4" i="44"/>
  <c r="Z17" i="44"/>
  <c r="Z11" i="44"/>
  <c r="Z16" i="44"/>
  <c r="Z18" i="44"/>
  <c r="Z20" i="44"/>
  <c r="Z31" i="44"/>
  <c r="Z33" i="44"/>
  <c r="Z35" i="44"/>
  <c r="Z37" i="44"/>
  <c r="Z40" i="44"/>
  <c r="Z44" i="44"/>
  <c r="Z51" i="44"/>
  <c r="Z10" i="44"/>
  <c r="Z12" i="44"/>
  <c r="Z4" i="44"/>
  <c r="Z15" i="44"/>
  <c r="Z5" i="44"/>
  <c r="Z21" i="44"/>
  <c r="Z32" i="44"/>
  <c r="Z34" i="44"/>
  <c r="Z36" i="44"/>
  <c r="Z38" i="44"/>
  <c r="Z42" i="44"/>
  <c r="AG7" i="44"/>
  <c r="AF6" i="44"/>
  <c r="Z14" i="44"/>
  <c r="Y23" i="44"/>
  <c r="X24" i="44"/>
  <c r="Z30" i="44"/>
  <c r="AD38" i="44"/>
  <c r="Z39" i="44"/>
  <c r="Z43" i="44"/>
  <c r="AG45" i="44"/>
  <c r="Z46" i="44"/>
  <c r="AG47" i="44"/>
  <c r="Z48" i="44"/>
  <c r="AG49" i="44"/>
  <c r="Z50" i="44"/>
  <c r="AG16" i="44"/>
  <c r="AG18" i="44"/>
  <c r="AG20" i="44"/>
  <c r="AG23" i="44"/>
  <c r="Y24" i="44"/>
  <c r="AG31" i="44"/>
  <c r="AG33" i="44"/>
  <c r="AG35" i="44"/>
  <c r="AG37" i="44"/>
  <c r="AF50" i="44"/>
  <c r="Y28" i="44" s="1"/>
  <c r="AG22" i="44"/>
  <c r="X26" i="44"/>
  <c r="Z26" i="44" s="1"/>
  <c r="AG46" i="44"/>
  <c r="AG48" i="44"/>
  <c r="AD24" i="44"/>
  <c r="W22" i="44"/>
  <c r="AG6" i="44"/>
  <c r="AE15" i="44"/>
  <c r="AE38" i="44"/>
  <c r="AE50" i="44"/>
  <c r="X28" i="44" s="1"/>
  <c r="Y22" i="44"/>
  <c r="AE6" i="44"/>
  <c r="X23" i="44"/>
  <c r="Z23" i="44" s="1"/>
  <c r="Y52" i="43"/>
  <c r="X52" i="43"/>
  <c r="W52" i="43"/>
  <c r="Y51" i="43"/>
  <c r="X51" i="43"/>
  <c r="W51" i="43"/>
  <c r="Y50" i="43"/>
  <c r="X50" i="43"/>
  <c r="W50" i="43"/>
  <c r="AF49" i="43"/>
  <c r="AE49" i="43"/>
  <c r="AD49" i="43"/>
  <c r="Y49" i="43"/>
  <c r="X49" i="43"/>
  <c r="W49" i="43"/>
  <c r="AF48" i="43"/>
  <c r="AE48" i="43"/>
  <c r="AD48" i="43"/>
  <c r="Y48" i="43"/>
  <c r="X48" i="43"/>
  <c r="W48" i="43"/>
  <c r="AF47" i="43"/>
  <c r="AE47" i="43"/>
  <c r="AD47" i="43"/>
  <c r="Y47" i="43"/>
  <c r="X47" i="43"/>
  <c r="W47" i="43"/>
  <c r="AF46" i="43"/>
  <c r="AE46" i="43"/>
  <c r="AD46" i="43"/>
  <c r="Y46" i="43"/>
  <c r="X46" i="43"/>
  <c r="W46" i="43"/>
  <c r="AF45" i="43"/>
  <c r="AE45" i="43"/>
  <c r="AD45" i="43"/>
  <c r="Y45" i="43"/>
  <c r="X45" i="43"/>
  <c r="W45" i="43"/>
  <c r="Y44" i="43"/>
  <c r="X44" i="43"/>
  <c r="W44" i="43"/>
  <c r="Y43" i="43"/>
  <c r="X43" i="43"/>
  <c r="W43" i="43"/>
  <c r="Y42" i="43"/>
  <c r="X42" i="43"/>
  <c r="W42" i="43"/>
  <c r="Y41" i="43"/>
  <c r="X41" i="43"/>
  <c r="W41" i="43"/>
  <c r="Y40" i="43"/>
  <c r="X40" i="43"/>
  <c r="W40" i="43"/>
  <c r="Y39" i="43"/>
  <c r="X39" i="43"/>
  <c r="W39" i="43"/>
  <c r="Y38" i="43"/>
  <c r="X38" i="43"/>
  <c r="W38" i="43"/>
  <c r="AF37" i="43"/>
  <c r="AE37" i="43"/>
  <c r="AD37" i="43"/>
  <c r="Y37" i="43"/>
  <c r="X37" i="43"/>
  <c r="W37" i="43"/>
  <c r="AF36" i="43"/>
  <c r="Y26" i="43" s="1"/>
  <c r="AE36" i="43"/>
  <c r="AD36" i="43"/>
  <c r="Y36" i="43"/>
  <c r="X36" i="43"/>
  <c r="W36" i="43"/>
  <c r="AF35" i="43"/>
  <c r="AE35" i="43"/>
  <c r="AD35" i="43"/>
  <c r="Y35" i="43"/>
  <c r="Z35" i="43" s="1"/>
  <c r="X35" i="43"/>
  <c r="W35" i="43"/>
  <c r="AF34" i="43"/>
  <c r="AE34" i="43"/>
  <c r="AD34" i="43"/>
  <c r="Y34" i="43"/>
  <c r="X34" i="43"/>
  <c r="W34" i="43"/>
  <c r="AF33" i="43"/>
  <c r="AE33" i="43"/>
  <c r="AD33" i="43"/>
  <c r="W25" i="43" s="1"/>
  <c r="Y33" i="43"/>
  <c r="X33" i="43"/>
  <c r="W33" i="43"/>
  <c r="AF32" i="43"/>
  <c r="AE32" i="43"/>
  <c r="AD32" i="43"/>
  <c r="Y32" i="43"/>
  <c r="X32" i="43"/>
  <c r="W32" i="43"/>
  <c r="AF31" i="43"/>
  <c r="AE31" i="43"/>
  <c r="AD31" i="43"/>
  <c r="Y31" i="43"/>
  <c r="Z31" i="43" s="1"/>
  <c r="X31" i="43"/>
  <c r="W31" i="43"/>
  <c r="Y30" i="43"/>
  <c r="X30" i="43"/>
  <c r="W30" i="43"/>
  <c r="Y29" i="43"/>
  <c r="X29" i="43"/>
  <c r="W29" i="43"/>
  <c r="Y27" i="43"/>
  <c r="X27" i="43"/>
  <c r="W27" i="43"/>
  <c r="AF23" i="43"/>
  <c r="AE23" i="43"/>
  <c r="AD23" i="43"/>
  <c r="AF22" i="43"/>
  <c r="AE22" i="43"/>
  <c r="AD22" i="43"/>
  <c r="AF21" i="43"/>
  <c r="AE21" i="43"/>
  <c r="AD21" i="43"/>
  <c r="Y21" i="43"/>
  <c r="X21" i="43"/>
  <c r="W21" i="43"/>
  <c r="AF20" i="43"/>
  <c r="AE20" i="43"/>
  <c r="AD20" i="43"/>
  <c r="Y20" i="43"/>
  <c r="X20" i="43"/>
  <c r="W20" i="43"/>
  <c r="AF19" i="43"/>
  <c r="AE19" i="43"/>
  <c r="AD19" i="43"/>
  <c r="Y19" i="43"/>
  <c r="X19" i="43"/>
  <c r="W19" i="43"/>
  <c r="AF18" i="43"/>
  <c r="AE18" i="43"/>
  <c r="AD18" i="43"/>
  <c r="Y18" i="43"/>
  <c r="X18" i="43"/>
  <c r="W18" i="43"/>
  <c r="AF17" i="43"/>
  <c r="AE17" i="43"/>
  <c r="AD17" i="43"/>
  <c r="Y17" i="43"/>
  <c r="X17" i="43"/>
  <c r="W17" i="43"/>
  <c r="AF16" i="43"/>
  <c r="AF15" i="43" s="1"/>
  <c r="AE16" i="43"/>
  <c r="AD16" i="43"/>
  <c r="AD15" i="43" s="1"/>
  <c r="Y16" i="43"/>
  <c r="X16" i="43"/>
  <c r="W16" i="43"/>
  <c r="Y15" i="43"/>
  <c r="X15" i="43"/>
  <c r="W15" i="43"/>
  <c r="Y14" i="43"/>
  <c r="X14" i="43"/>
  <c r="W14" i="43"/>
  <c r="Y13" i="43"/>
  <c r="X13" i="43"/>
  <c r="W13" i="43"/>
  <c r="Y12" i="43"/>
  <c r="X12" i="43"/>
  <c r="W12" i="43"/>
  <c r="AG11" i="43"/>
  <c r="Y11" i="43"/>
  <c r="X11" i="43"/>
  <c r="W11" i="43"/>
  <c r="AG10" i="43"/>
  <c r="Y10" i="43"/>
  <c r="X10" i="43"/>
  <c r="W10" i="43"/>
  <c r="AG9" i="43"/>
  <c r="Y9" i="43"/>
  <c r="X9" i="43"/>
  <c r="W9" i="43"/>
  <c r="AG8" i="43"/>
  <c r="Y8" i="43"/>
  <c r="X8" i="43"/>
  <c r="W8" i="43"/>
  <c r="AF7" i="43"/>
  <c r="AE7" i="43"/>
  <c r="AD7" i="43"/>
  <c r="Y7" i="43"/>
  <c r="X7" i="43"/>
  <c r="W7" i="43"/>
  <c r="AD6" i="43"/>
  <c r="Y6" i="43"/>
  <c r="X6" i="43"/>
  <c r="W6" i="43"/>
  <c r="AF5" i="43"/>
  <c r="AE5" i="43"/>
  <c r="Y5" i="43"/>
  <c r="X5" i="43"/>
  <c r="W5" i="43"/>
  <c r="AF4" i="43"/>
  <c r="AE4" i="43"/>
  <c r="Y4" i="43"/>
  <c r="X4" i="43"/>
  <c r="W4" i="43"/>
  <c r="Z33" i="43" l="1"/>
  <c r="Z37" i="43"/>
  <c r="AG38" i="44"/>
  <c r="Z8" i="43"/>
  <c r="Z9" i="43"/>
  <c r="Z10" i="43"/>
  <c r="Z11" i="43"/>
  <c r="Z28" i="44"/>
  <c r="AG32" i="43"/>
  <c r="AG34" i="43"/>
  <c r="AG36" i="43"/>
  <c r="Z40" i="43"/>
  <c r="Z44" i="43"/>
  <c r="AD50" i="43"/>
  <c r="W28" i="43" s="1"/>
  <c r="Z51" i="43"/>
  <c r="Z24" i="44"/>
  <c r="AG50" i="44"/>
  <c r="AG15" i="44"/>
  <c r="AG24" i="44" s="1"/>
  <c r="AE24" i="44"/>
  <c r="X22" i="44"/>
  <c r="Z22" i="44"/>
  <c r="AG16" i="43"/>
  <c r="Z17" i="43"/>
  <c r="AG18" i="43"/>
  <c r="Z19" i="43"/>
  <c r="AG20" i="43"/>
  <c r="Z21" i="43"/>
  <c r="AG23" i="43"/>
  <c r="AD38" i="43"/>
  <c r="Y24" i="43"/>
  <c r="Y25" i="43"/>
  <c r="W26" i="43"/>
  <c r="AG31" i="43"/>
  <c r="AG33" i="43"/>
  <c r="AG4" i="43"/>
  <c r="AG17" i="43"/>
  <c r="AG19" i="43"/>
  <c r="AG21" i="43"/>
  <c r="AG7" i="43"/>
  <c r="Z5" i="43"/>
  <c r="W23" i="43"/>
  <c r="AD24" i="43"/>
  <c r="Z18" i="43"/>
  <c r="Z29" i="43"/>
  <c r="Z34" i="43"/>
  <c r="Z36" i="43"/>
  <c r="X25" i="43"/>
  <c r="Z6" i="43"/>
  <c r="Z14" i="43"/>
  <c r="Z16" i="43"/>
  <c r="Z20" i="43"/>
  <c r="W24" i="43"/>
  <c r="Z32" i="43"/>
  <c r="Z4" i="43"/>
  <c r="Z27" i="43"/>
  <c r="AF38" i="43"/>
  <c r="Z41" i="43"/>
  <c r="Z45" i="43"/>
  <c r="Z47" i="43"/>
  <c r="Z49" i="43"/>
  <c r="Z52" i="43"/>
  <c r="Z13" i="43"/>
  <c r="AF24" i="43"/>
  <c r="Y23" i="43"/>
  <c r="X24" i="43"/>
  <c r="Z30" i="43"/>
  <c r="Z39" i="43"/>
  <c r="Z43" i="43"/>
  <c r="AG45" i="43"/>
  <c r="Z46" i="43"/>
  <c r="AG47" i="43"/>
  <c r="Z48" i="43"/>
  <c r="AG49" i="43"/>
  <c r="Z50" i="43"/>
  <c r="AG5" i="43"/>
  <c r="Z7" i="43"/>
  <c r="Z12" i="43"/>
  <c r="AG35" i="43"/>
  <c r="AG37" i="43"/>
  <c r="Z38" i="43"/>
  <c r="Z42" i="43"/>
  <c r="AF50" i="43"/>
  <c r="Y28" i="43" s="1"/>
  <c r="AF6" i="43"/>
  <c r="Z15" i="43"/>
  <c r="AG22" i="43"/>
  <c r="X26" i="43"/>
  <c r="Z26" i="43" s="1"/>
  <c r="AG46" i="43"/>
  <c r="AG48" i="43"/>
  <c r="W22" i="43"/>
  <c r="AE6" i="43"/>
  <c r="AE15" i="43"/>
  <c r="X23" i="43"/>
  <c r="AE38" i="43"/>
  <c r="AE50" i="43"/>
  <c r="X28" i="43" s="1"/>
  <c r="Z28" i="43" s="1"/>
  <c r="Y22" i="43"/>
  <c r="AG9" i="41"/>
  <c r="AG10" i="41"/>
  <c r="AG11" i="41"/>
  <c r="AG8" i="41"/>
  <c r="AG38" i="43" l="1"/>
  <c r="Z25" i="43"/>
  <c r="Z24" i="43"/>
  <c r="AG6" i="43"/>
  <c r="AG50" i="43"/>
  <c r="Z23" i="43"/>
  <c r="AG15" i="43"/>
  <c r="AG24" i="43" s="1"/>
  <c r="AE24" i="43"/>
  <c r="X22" i="43"/>
  <c r="Z22" i="43"/>
  <c r="Y52" i="41"/>
  <c r="X52" i="41"/>
  <c r="W52" i="41"/>
  <c r="Y51" i="41"/>
  <c r="X51" i="41"/>
  <c r="W51" i="41"/>
  <c r="Y50" i="41"/>
  <c r="X50" i="41"/>
  <c r="W50" i="41"/>
  <c r="AF49" i="41"/>
  <c r="AE49" i="41"/>
  <c r="AD49" i="41"/>
  <c r="Y49" i="41"/>
  <c r="X49" i="41"/>
  <c r="W49" i="41"/>
  <c r="AF48" i="41"/>
  <c r="AE48" i="41"/>
  <c r="AD48" i="41"/>
  <c r="Y48" i="41"/>
  <c r="X48" i="41"/>
  <c r="W48" i="41"/>
  <c r="AF47" i="41"/>
  <c r="AE47" i="41"/>
  <c r="AD47" i="41"/>
  <c r="Y47" i="41"/>
  <c r="X47" i="41"/>
  <c r="W47" i="41"/>
  <c r="AF46" i="41"/>
  <c r="AE46" i="41"/>
  <c r="AD46" i="41"/>
  <c r="Y46" i="41"/>
  <c r="X46" i="41"/>
  <c r="W46" i="41"/>
  <c r="AF45" i="41"/>
  <c r="AE45" i="41"/>
  <c r="AD45" i="41"/>
  <c r="Y45" i="41"/>
  <c r="X45" i="41"/>
  <c r="W45" i="41"/>
  <c r="Y44" i="41"/>
  <c r="X44" i="41"/>
  <c r="W44" i="41"/>
  <c r="Y43" i="41"/>
  <c r="X43" i="41"/>
  <c r="W43" i="41"/>
  <c r="Y42" i="41"/>
  <c r="Z42" i="41" s="1"/>
  <c r="X42" i="41"/>
  <c r="W42" i="41"/>
  <c r="Y41" i="41"/>
  <c r="X41" i="41"/>
  <c r="W41" i="41"/>
  <c r="Y40" i="41"/>
  <c r="X40" i="41"/>
  <c r="W40" i="41"/>
  <c r="Y39" i="41"/>
  <c r="X39" i="41"/>
  <c r="W39" i="41"/>
  <c r="Y38" i="41"/>
  <c r="X38" i="41"/>
  <c r="W38" i="41"/>
  <c r="AF37" i="41"/>
  <c r="AE37" i="41"/>
  <c r="AD37" i="41"/>
  <c r="Y37" i="41"/>
  <c r="X37" i="41"/>
  <c r="W37" i="41"/>
  <c r="AF36" i="41"/>
  <c r="AE36" i="41"/>
  <c r="AG36" i="41" s="1"/>
  <c r="AD36" i="41"/>
  <c r="W26" i="41" s="1"/>
  <c r="Y36" i="41"/>
  <c r="Z36" i="41" s="1"/>
  <c r="X36" i="41"/>
  <c r="W36" i="41"/>
  <c r="AF35" i="41"/>
  <c r="AE35" i="41"/>
  <c r="AD35" i="41"/>
  <c r="Y35" i="41"/>
  <c r="X35" i="41"/>
  <c r="W35" i="41"/>
  <c r="AF34" i="41"/>
  <c r="AE34" i="41"/>
  <c r="AD34" i="41"/>
  <c r="Y34" i="41"/>
  <c r="Z34" i="41" s="1"/>
  <c r="X34" i="41"/>
  <c r="W34" i="41"/>
  <c r="AF33" i="41"/>
  <c r="Y25" i="41" s="1"/>
  <c r="AE33" i="41"/>
  <c r="AD33" i="41"/>
  <c r="Y33" i="41"/>
  <c r="X33" i="41"/>
  <c r="W33" i="41"/>
  <c r="AF32" i="41"/>
  <c r="AE32" i="41"/>
  <c r="AG32" i="41" s="1"/>
  <c r="AD32" i="41"/>
  <c r="W24" i="41" s="1"/>
  <c r="Y32" i="41"/>
  <c r="Z32" i="41" s="1"/>
  <c r="X32" i="41"/>
  <c r="W32" i="41"/>
  <c r="AF31" i="41"/>
  <c r="AE31" i="41"/>
  <c r="AD31" i="41"/>
  <c r="Y31" i="41"/>
  <c r="X31" i="41"/>
  <c r="W31" i="41"/>
  <c r="Y30" i="41"/>
  <c r="X30" i="41"/>
  <c r="W30" i="41"/>
  <c r="Y29" i="41"/>
  <c r="Z29" i="41" s="1"/>
  <c r="X29" i="41"/>
  <c r="W29" i="41"/>
  <c r="Y27" i="41"/>
  <c r="X27" i="41"/>
  <c r="W27" i="41"/>
  <c r="W25" i="41"/>
  <c r="Y24" i="41"/>
  <c r="AF23" i="41"/>
  <c r="AE23" i="41"/>
  <c r="AG23" i="41" s="1"/>
  <c r="AD23" i="41"/>
  <c r="AF22" i="41"/>
  <c r="AE22" i="41"/>
  <c r="AD22" i="41"/>
  <c r="AF21" i="41"/>
  <c r="AE21" i="41"/>
  <c r="AD21" i="41"/>
  <c r="Y21" i="41"/>
  <c r="X21" i="41"/>
  <c r="W21" i="41"/>
  <c r="AF20" i="41"/>
  <c r="AE20" i="41"/>
  <c r="AD20" i="41"/>
  <c r="Y20" i="41"/>
  <c r="X20" i="41"/>
  <c r="W20" i="41"/>
  <c r="AF19" i="41"/>
  <c r="AE19" i="41"/>
  <c r="AG19" i="41" s="1"/>
  <c r="AD19" i="41"/>
  <c r="Y19" i="41"/>
  <c r="X19" i="41"/>
  <c r="W19" i="41"/>
  <c r="AF18" i="41"/>
  <c r="AE18" i="41"/>
  <c r="AG18" i="41" s="1"/>
  <c r="AD18" i="41"/>
  <c r="Y18" i="41"/>
  <c r="X18" i="41"/>
  <c r="W18" i="41"/>
  <c r="AF17" i="41"/>
  <c r="AE17" i="41"/>
  <c r="AD17" i="41"/>
  <c r="Y17" i="41"/>
  <c r="X17" i="41"/>
  <c r="W17" i="41"/>
  <c r="AF16" i="41"/>
  <c r="AF15" i="41" s="1"/>
  <c r="AE16" i="41"/>
  <c r="AD16" i="41"/>
  <c r="AD15" i="41" s="1"/>
  <c r="Y16" i="41"/>
  <c r="X16" i="41"/>
  <c r="W16" i="41"/>
  <c r="Y15" i="41"/>
  <c r="X15" i="41"/>
  <c r="W15" i="41"/>
  <c r="Y14" i="41"/>
  <c r="X14" i="41"/>
  <c r="W14" i="41"/>
  <c r="Y13" i="41"/>
  <c r="X13" i="41"/>
  <c r="W13" i="41"/>
  <c r="Y12" i="41"/>
  <c r="Z12" i="41" s="1"/>
  <c r="X12" i="41"/>
  <c r="W12" i="41"/>
  <c r="Y11" i="41"/>
  <c r="X11" i="41"/>
  <c r="W11" i="41"/>
  <c r="Y10" i="41"/>
  <c r="X10" i="41"/>
  <c r="W10" i="41"/>
  <c r="Y9" i="41"/>
  <c r="X9" i="41"/>
  <c r="W9" i="41"/>
  <c r="AG7" i="41"/>
  <c r="Y8" i="41"/>
  <c r="X8" i="41"/>
  <c r="W8" i="41"/>
  <c r="AF7" i="41"/>
  <c r="AE7" i="41"/>
  <c r="AD7" i="41"/>
  <c r="Y7" i="41"/>
  <c r="X7" i="41"/>
  <c r="W7" i="41"/>
  <c r="AD6" i="41"/>
  <c r="Y6" i="41"/>
  <c r="X6" i="41"/>
  <c r="W6" i="41"/>
  <c r="AF5" i="41"/>
  <c r="AE5" i="41"/>
  <c r="Y5" i="41"/>
  <c r="X5" i="41"/>
  <c r="W5" i="41"/>
  <c r="AF4" i="41"/>
  <c r="AE4" i="41"/>
  <c r="AG4" i="41" s="1"/>
  <c r="Y4" i="41"/>
  <c r="X4" i="41"/>
  <c r="W4" i="41"/>
  <c r="AG17" i="41" l="1"/>
  <c r="Z38" i="41"/>
  <c r="AF38" i="41"/>
  <c r="Y26" i="41"/>
  <c r="Z9" i="41"/>
  <c r="AG16" i="41"/>
  <c r="AG20" i="41"/>
  <c r="AG34" i="41"/>
  <c r="Z11" i="41"/>
  <c r="Z47" i="41"/>
  <c r="Z49" i="41"/>
  <c r="Z52" i="41"/>
  <c r="Z10" i="41"/>
  <c r="Z17" i="41"/>
  <c r="Z19" i="41"/>
  <c r="Z21" i="41"/>
  <c r="Z51" i="41"/>
  <c r="AF6" i="41"/>
  <c r="Z5" i="41"/>
  <c r="AF24" i="41"/>
  <c r="AG22" i="41"/>
  <c r="AG47" i="41"/>
  <c r="Z48" i="41"/>
  <c r="AG49" i="41"/>
  <c r="Z50" i="41"/>
  <c r="AG21" i="41"/>
  <c r="AG31" i="41"/>
  <c r="AG33" i="41"/>
  <c r="AG35" i="41"/>
  <c r="AG37" i="41"/>
  <c r="AF50" i="41"/>
  <c r="Y28" i="41" s="1"/>
  <c r="AG5" i="41"/>
  <c r="AG6" i="41" s="1"/>
  <c r="AG46" i="41"/>
  <c r="AG48" i="41"/>
  <c r="Z26" i="41"/>
  <c r="Z6" i="41"/>
  <c r="Z15" i="41"/>
  <c r="Z27" i="41"/>
  <c r="Z41" i="41"/>
  <c r="Z14" i="41"/>
  <c r="AE15" i="41"/>
  <c r="AG15" i="41" s="1"/>
  <c r="AG24" i="41" s="1"/>
  <c r="Z16" i="41"/>
  <c r="Z18" i="41"/>
  <c r="Z20" i="41"/>
  <c r="X25" i="41"/>
  <c r="Z25" i="41" s="1"/>
  <c r="Z31" i="41"/>
  <c r="Z33" i="41"/>
  <c r="Z35" i="41"/>
  <c r="Z37" i="41"/>
  <c r="Z40" i="41"/>
  <c r="Z44" i="41"/>
  <c r="AD50" i="41"/>
  <c r="W28" i="41" s="1"/>
  <c r="Z4" i="41"/>
  <c r="Z7" i="41"/>
  <c r="W23" i="41"/>
  <c r="X26" i="41"/>
  <c r="Z45" i="41"/>
  <c r="Z8" i="41"/>
  <c r="Z13" i="41"/>
  <c r="Y23" i="41"/>
  <c r="X24" i="41"/>
  <c r="Z24" i="41" s="1"/>
  <c r="Z30" i="41"/>
  <c r="AD38" i="41"/>
  <c r="Z39" i="41"/>
  <c r="Z43" i="41"/>
  <c r="AG45" i="41"/>
  <c r="Z46" i="41"/>
  <c r="AD24" i="41"/>
  <c r="W22" i="41"/>
  <c r="X23" i="41"/>
  <c r="Z23" i="41" s="1"/>
  <c r="AE38" i="41"/>
  <c r="AE50" i="41"/>
  <c r="X28" i="41" s="1"/>
  <c r="AE6" i="41"/>
  <c r="Y22" i="41"/>
  <c r="AG38" i="41" l="1"/>
  <c r="Z28" i="41"/>
  <c r="AG50" i="41"/>
  <c r="AE24" i="41"/>
  <c r="X22" i="41"/>
  <c r="Z22" i="41" s="1"/>
</calcChain>
</file>

<file path=xl/sharedStrings.xml><?xml version="1.0" encoding="utf-8"?>
<sst xmlns="http://schemas.openxmlformats.org/spreadsheetml/2006/main" count="2388" uniqueCount="148">
  <si>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</si>
  <si>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</si>
  <si>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</si>
  <si>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</si>
  <si>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</si>
  <si>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</si>
  <si>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</si>
  <si>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</si>
  <si>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</si>
  <si>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</si>
  <si>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</si>
  <si>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</si>
  <si>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</si>
  <si>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</si>
  <si>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</si>
  <si>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</si>
  <si>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</si>
  <si>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</si>
  <si>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</si>
  <si>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原</t>
  </si>
  <si>
    <t>内馬場</t>
  </si>
  <si>
    <t>自治会名</t>
    <phoneticPr fontId="2"/>
  </si>
  <si>
    <t>世帯数</t>
  </si>
  <si>
    <t>男</t>
  </si>
  <si>
    <t>女</t>
  </si>
  <si>
    <t>人口</t>
  </si>
  <si>
    <t>猪名川町の人口</t>
  </si>
  <si>
    <t>男</t>
    <phoneticPr fontId="2"/>
  </si>
  <si>
    <t>民田</t>
  </si>
  <si>
    <t>日本人</t>
    <rPh sb="0" eb="3">
      <t>ニホンジン</t>
    </rPh>
    <phoneticPr fontId="2"/>
  </si>
  <si>
    <t>上阿古谷</t>
  </si>
  <si>
    <t>外国人</t>
    <rPh sb="0" eb="2">
      <t>ガイコク</t>
    </rPh>
    <rPh sb="2" eb="3">
      <t>ジン</t>
    </rPh>
    <phoneticPr fontId="2"/>
  </si>
  <si>
    <t>下阿古谷</t>
  </si>
  <si>
    <t>総計</t>
  </si>
  <si>
    <t>北田原</t>
  </si>
  <si>
    <t>月間増減数</t>
    <rPh sb="0" eb="2">
      <t>ゲッカン</t>
    </rPh>
    <rPh sb="2" eb="4">
      <t>ゾウゲン</t>
    </rPh>
    <rPh sb="4" eb="5">
      <t>カズ</t>
    </rPh>
    <phoneticPr fontId="2"/>
  </si>
  <si>
    <t>南田原</t>
  </si>
  <si>
    <t>内訳</t>
    <rPh sb="0" eb="1">
      <t>ウチ</t>
    </rPh>
    <rPh sb="1" eb="2">
      <t>ヤク</t>
    </rPh>
    <phoneticPr fontId="2"/>
  </si>
  <si>
    <t>（増）転入他</t>
    <rPh sb="1" eb="2">
      <t>ゾウ</t>
    </rPh>
    <rPh sb="3" eb="5">
      <t>テンニュウ</t>
    </rPh>
    <rPh sb="5" eb="6">
      <t>ホカ</t>
    </rPh>
    <phoneticPr fontId="2"/>
  </si>
  <si>
    <t>北野</t>
  </si>
  <si>
    <t>（増）出生</t>
    <rPh sb="1" eb="2">
      <t>ゾウ</t>
    </rPh>
    <phoneticPr fontId="2"/>
  </si>
  <si>
    <t>-</t>
    <phoneticPr fontId="2"/>
  </si>
  <si>
    <t>紫合</t>
  </si>
  <si>
    <t>（減）転出他</t>
    <rPh sb="1" eb="2">
      <t>ゲン</t>
    </rPh>
    <phoneticPr fontId="2"/>
  </si>
  <si>
    <t>柏梨田</t>
  </si>
  <si>
    <t>（減）死亡</t>
    <rPh sb="1" eb="2">
      <t>ゲン</t>
    </rPh>
    <phoneticPr fontId="2"/>
  </si>
  <si>
    <t>上野</t>
  </si>
  <si>
    <t>広根</t>
  </si>
  <si>
    <t>日生ニュータウン</t>
    <phoneticPr fontId="2"/>
  </si>
  <si>
    <t>銀山</t>
  </si>
  <si>
    <t>猪渕</t>
  </si>
  <si>
    <t>松尾台２丁目</t>
    <phoneticPr fontId="2"/>
  </si>
  <si>
    <t>肝川</t>
  </si>
  <si>
    <t>　</t>
    <phoneticPr fontId="2"/>
  </si>
  <si>
    <t>(サウンズヒル)</t>
    <phoneticPr fontId="2"/>
  </si>
  <si>
    <t>差組</t>
  </si>
  <si>
    <t>松尾台３丁目</t>
    <phoneticPr fontId="2"/>
  </si>
  <si>
    <t>荘苑</t>
  </si>
  <si>
    <t>松尾台４丁目</t>
  </si>
  <si>
    <t>猪名川台</t>
  </si>
  <si>
    <t>伏見台１丁目</t>
    <phoneticPr fontId="2"/>
  </si>
  <si>
    <t>広根ニューハイツ</t>
  </si>
  <si>
    <t>猪名川荘苑</t>
  </si>
  <si>
    <t>伏見台２丁目</t>
  </si>
  <si>
    <t>松尾台１丁目</t>
  </si>
  <si>
    <t>伏見台３丁目</t>
  </si>
  <si>
    <t>松尾台２丁目</t>
  </si>
  <si>
    <t>松尾台</t>
    <phoneticPr fontId="2"/>
  </si>
  <si>
    <t>伏見台４丁目</t>
  </si>
  <si>
    <t>松尾台３丁目</t>
  </si>
  <si>
    <t>伏見台</t>
    <phoneticPr fontId="2"/>
  </si>
  <si>
    <t>伏見台５丁目</t>
  </si>
  <si>
    <t>若葉</t>
    <rPh sb="1" eb="2">
      <t>ハ</t>
    </rPh>
    <phoneticPr fontId="2"/>
  </si>
  <si>
    <t>合計</t>
    <phoneticPr fontId="2"/>
  </si>
  <si>
    <t>伏見台１丁目</t>
  </si>
  <si>
    <t>パークタウン東</t>
    <phoneticPr fontId="2"/>
  </si>
  <si>
    <t>(サウンズヒル)は、松尾台２丁目の再掲</t>
    <rPh sb="17" eb="19">
      <t>サイケイ</t>
    </rPh>
    <phoneticPr fontId="2"/>
  </si>
  <si>
    <t>白金</t>
    <phoneticPr fontId="2"/>
  </si>
  <si>
    <t>広根ニューハイツ</t>
    <phoneticPr fontId="2"/>
  </si>
  <si>
    <t>つつじが丘</t>
    <phoneticPr fontId="2"/>
  </si>
  <si>
    <t>万善</t>
  </si>
  <si>
    <t>パークタウン</t>
  </si>
  <si>
    <t>若葉１丁目</t>
  </si>
  <si>
    <t>槻並</t>
  </si>
  <si>
    <t>若葉２丁目</t>
  </si>
  <si>
    <t>木津上</t>
  </si>
  <si>
    <t>若葉１丁目</t>
    <rPh sb="0" eb="2">
      <t>ワカバ</t>
    </rPh>
    <rPh sb="3" eb="5">
      <t>チョウメ</t>
    </rPh>
    <phoneticPr fontId="2"/>
  </si>
  <si>
    <t>白金１丁目</t>
  </si>
  <si>
    <t>木津</t>
  </si>
  <si>
    <t>若葉２丁目</t>
    <rPh sb="0" eb="2">
      <t>ワカバ</t>
    </rPh>
    <rPh sb="3" eb="5">
      <t>チョウメ</t>
    </rPh>
    <phoneticPr fontId="2"/>
  </si>
  <si>
    <t>白金２丁目</t>
  </si>
  <si>
    <t>木間生</t>
  </si>
  <si>
    <t xml:space="preserve"> レックスパーク</t>
  </si>
  <si>
    <t>白金３丁目</t>
  </si>
  <si>
    <t>杤原</t>
  </si>
  <si>
    <t>パークハウス猪名川</t>
    <phoneticPr fontId="2"/>
  </si>
  <si>
    <t>白金４丁目</t>
  </si>
  <si>
    <t>林田</t>
  </si>
  <si>
    <t>白金１丁目</t>
    <phoneticPr fontId="2"/>
  </si>
  <si>
    <t>サウンズヒル松尾台</t>
  </si>
  <si>
    <t>笹尾</t>
  </si>
  <si>
    <t>つつじが丘１丁目</t>
  </si>
  <si>
    <t>清水</t>
  </si>
  <si>
    <t>つつじが丘２丁目</t>
  </si>
  <si>
    <t>清水東</t>
  </si>
  <si>
    <t>つつじが丘３丁目</t>
  </si>
  <si>
    <t>仁頂寺</t>
  </si>
  <si>
    <t>つつじが丘４丁目</t>
  </si>
  <si>
    <t>島</t>
  </si>
  <si>
    <t>つつじが丘５丁目</t>
  </si>
  <si>
    <t>鎌倉</t>
  </si>
  <si>
    <t>レックスパーク猪名川</t>
  </si>
  <si>
    <t>杉生</t>
  </si>
  <si>
    <t>パークハウス猪名川</t>
  </si>
  <si>
    <t>西畑</t>
  </si>
  <si>
    <t>つつじが丘</t>
  </si>
  <si>
    <t>柏原</t>
  </si>
  <si>
    <t>万善荘</t>
  </si>
  <si>
    <t>つつじが丘１丁目</t>
    <phoneticPr fontId="2"/>
  </si>
  <si>
    <t>東山</t>
  </si>
  <si>
    <t>つつじが丘２丁目</t>
    <phoneticPr fontId="2"/>
  </si>
  <si>
    <t>猪名川グリーンランド</t>
    <phoneticPr fontId="2"/>
  </si>
  <si>
    <t>つつじが丘３丁目</t>
    <phoneticPr fontId="2"/>
  </si>
  <si>
    <t>旭ヶ丘</t>
  </si>
  <si>
    <t>つつじが丘４丁目</t>
    <phoneticPr fontId="2"/>
  </si>
  <si>
    <t>尾花</t>
  </si>
  <si>
    <t>ハウディー猪名川</t>
  </si>
  <si>
    <t>川向</t>
  </si>
  <si>
    <t>アイディタウン笹尾</t>
  </si>
  <si>
    <t>猪名川グリーンランド</t>
  </si>
  <si>
    <t>未使用</t>
  </si>
  <si>
    <t>令和３年４月末人口集計表</t>
    <rPh sb="3" eb="4">
      <t>ネン</t>
    </rPh>
    <phoneticPr fontId="2"/>
  </si>
  <si>
    <t>-</t>
    <phoneticPr fontId="2"/>
  </si>
  <si>
    <t>令和３年５月末人口集計表</t>
    <rPh sb="3" eb="4">
      <t>ネン</t>
    </rPh>
    <phoneticPr fontId="2"/>
  </si>
  <si>
    <t>令和３年６月末人口集計表</t>
    <rPh sb="3" eb="4">
      <t>ネン</t>
    </rPh>
    <phoneticPr fontId="2"/>
  </si>
  <si>
    <t>令和３年７月末人口集計表</t>
    <rPh sb="3" eb="4">
      <t>ネン</t>
    </rPh>
    <phoneticPr fontId="2"/>
  </si>
  <si>
    <t>令和３年８月末人口集計表</t>
    <rPh sb="3" eb="4">
      <t>ネン</t>
    </rPh>
    <phoneticPr fontId="2"/>
  </si>
  <si>
    <t>令和３年９月末人口集計表</t>
    <rPh sb="3" eb="4">
      <t>ネン</t>
    </rPh>
    <phoneticPr fontId="2"/>
  </si>
  <si>
    <t>令和３年１０月末人口集計表</t>
    <rPh sb="3" eb="4">
      <t>ネン</t>
    </rPh>
    <phoneticPr fontId="2"/>
  </si>
  <si>
    <t>令和３年１１月末人口集計表</t>
    <rPh sb="3" eb="4">
      <t>ネン</t>
    </rPh>
    <phoneticPr fontId="2"/>
  </si>
  <si>
    <t>日生ニュータウン</t>
  </si>
  <si>
    <t>　</t>
  </si>
  <si>
    <t>(サウンズヒル)</t>
  </si>
  <si>
    <t>合計</t>
  </si>
  <si>
    <t>令和３年１２月末人口集計表</t>
    <rPh sb="3" eb="4">
      <t>ネン</t>
    </rPh>
    <phoneticPr fontId="2"/>
  </si>
  <si>
    <t>令和４年１月末人口集計表</t>
    <rPh sb="3" eb="4">
      <t>ネン</t>
    </rPh>
    <phoneticPr fontId="2"/>
  </si>
  <si>
    <t>令和４年２月末人口集計表</t>
    <rPh sb="3" eb="4">
      <t>ネン</t>
    </rPh>
    <phoneticPr fontId="2"/>
  </si>
  <si>
    <t>令和４年３月末人口集計表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</si>
</sst>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ｺﾞｼｯｸE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38" fontId="1" fillId="2" borderId="0" xfId="1" applyFill="1"/>
    <xf numFmtId="38" fontId="1" fillId="0" borderId="0" xfId="1"/>
    <xf numFmtId="38" fontId="3" fillId="2" borderId="0" xfId="1" applyFont="1" applyFill="1" applyAlignment="1">
      <alignment horizontal="center"/>
    </xf>
    <xf numFmtId="38" fontId="1" fillId="0" borderId="0" xfId="1" applyFont="1" applyAlignment="1"/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4" fillId="2" borderId="0" xfId="1" applyFont="1" applyFill="1" applyAlignment="1">
      <alignment horizontal="left" vertical="center"/>
    </xf>
    <xf numFmtId="38" fontId="4" fillId="2" borderId="0" xfId="1" applyFont="1" applyFill="1" applyAlignment="1">
      <alignment vertical="center"/>
    </xf>
    <xf numFmtId="38" fontId="4" fillId="0" borderId="20" xfId="1" applyFont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38" fontId="4" fillId="2" borderId="9" xfId="1" applyFont="1" applyFill="1" applyBorder="1" applyAlignment="1">
      <alignment horizontal="left" vertical="center"/>
    </xf>
    <xf numFmtId="38" fontId="4" fillId="2" borderId="2" xfId="1" applyFont="1" applyFill="1" applyBorder="1" applyAlignment="1">
      <alignment horizontal="center" vertical="center"/>
    </xf>
    <xf numFmtId="38" fontId="1" fillId="0" borderId="0" xfId="1" applyFont="1"/>
    <xf numFmtId="38" fontId="4" fillId="2" borderId="26" xfId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3" borderId="2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left" vertical="center"/>
    </xf>
    <xf numFmtId="38" fontId="4" fillId="2" borderId="27" xfId="1" applyFont="1" applyFill="1" applyBorder="1" applyAlignment="1">
      <alignment vertical="center"/>
    </xf>
    <xf numFmtId="38" fontId="1" fillId="2" borderId="0" xfId="1" applyFill="1" applyBorder="1"/>
    <xf numFmtId="38" fontId="4" fillId="2" borderId="3" xfId="1" applyFont="1" applyFill="1" applyBorder="1" applyAlignment="1">
      <alignment vertical="center"/>
    </xf>
    <xf numFmtId="38" fontId="4" fillId="2" borderId="9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0" fillId="0" borderId="1" xfId="1" applyFont="1" applyBorder="1"/>
    <xf numFmtId="38" fontId="4" fillId="2" borderId="22" xfId="1" applyFont="1" applyFill="1" applyBorder="1" applyAlignment="1">
      <alignment horizontal="center" vertical="center"/>
    </xf>
    <xf numFmtId="38" fontId="1" fillId="0" borderId="1" xfId="1" applyBorder="1"/>
    <xf numFmtId="38" fontId="4" fillId="4" borderId="2" xfId="1" applyFont="1" applyFill="1" applyBorder="1" applyAlignment="1">
      <alignment vertical="center"/>
    </xf>
    <xf numFmtId="38" fontId="1" fillId="0" borderId="1" xfId="1" applyBorder="1"/>
    <xf numFmtId="38" fontId="1" fillId="0" borderId="1" xfId="1" applyBorder="1"/>
    <xf numFmtId="38" fontId="4" fillId="2" borderId="2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38" fontId="4" fillId="2" borderId="1" xfId="1" applyFont="1" applyFill="1" applyBorder="1" applyAlignment="1">
      <alignment horizontal="left" vertical="center"/>
    </xf>
    <xf numFmtId="38" fontId="4" fillId="2" borderId="30" xfId="1" applyFont="1" applyFill="1" applyBorder="1" applyAlignment="1">
      <alignment horizontal="center"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32" xfId="1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38" fontId="4" fillId="2" borderId="32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3" borderId="17" xfId="1" applyFont="1" applyFill="1" applyBorder="1" applyAlignment="1">
      <alignment vertical="center"/>
    </xf>
    <xf numFmtId="38" fontId="4" fillId="4" borderId="19" xfId="1" applyFont="1" applyFill="1" applyBorder="1" applyAlignment="1">
      <alignment vertical="center"/>
    </xf>
    <xf numFmtId="38" fontId="4" fillId="4" borderId="21" xfId="1" applyFont="1" applyFill="1" applyBorder="1" applyAlignment="1">
      <alignment horizontal="center" vertical="center"/>
    </xf>
    <xf numFmtId="38" fontId="4" fillId="4" borderId="21" xfId="1" applyFont="1" applyFill="1" applyBorder="1" applyAlignment="1">
      <alignment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4" borderId="20" xfId="1" applyFont="1" applyFill="1" applyBorder="1" applyAlignment="1">
      <alignment vertical="center"/>
    </xf>
    <xf numFmtId="38" fontId="4" fillId="4" borderId="33" xfId="1" applyFont="1" applyFill="1" applyBorder="1" applyAlignment="1">
      <alignment vertical="center"/>
    </xf>
    <xf numFmtId="38" fontId="4" fillId="4" borderId="19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1" fillId="0" borderId="0" xfId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26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1" fillId="0" borderId="0" xfId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lef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1" fillId="0" borderId="9" xfId="1" applyBorder="1"/>
    <xf numFmtId="38" fontId="3" fillId="0" borderId="0" xfId="1" applyFont="1" applyAlignment="1">
      <alignment horizontal="distributed"/>
    </xf>
    <xf numFmtId="0" fontId="0" fillId="0" borderId="0" xfId="0" applyAlignment="1">
      <alignment horizontal="distributed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4" borderId="18" xfId="1" applyFont="1" applyFill="1" applyBorder="1" applyAlignment="1">
      <alignment horizontal="left" vertical="center" wrapText="1"/>
    </xf>
    <xf numFmtId="38" fontId="4" fillId="4" borderId="20" xfId="1" applyFont="1" applyFill="1" applyBorder="1" applyAlignment="1">
      <alignment horizontal="left" vertical="center" wrapText="1"/>
    </xf>
    <xf numFmtId="38" fontId="4" fillId="4" borderId="19" xfId="1" applyFont="1" applyFill="1" applyBorder="1" applyAlignment="1">
      <alignment horizontal="left" vertical="center" wrapText="1"/>
    </xf>
    <xf numFmtId="38" fontId="4" fillId="2" borderId="24" xfId="1" applyFont="1" applyFill="1" applyBorder="1" applyAlignment="1">
      <alignment horizontal="center" vertical="center"/>
    </xf>
    <xf numFmtId="38" fontId="1" fillId="0" borderId="25" xfId="1" applyBorder="1"/>
    <xf numFmtId="38" fontId="4" fillId="2" borderId="2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1" fillId="0" borderId="2" xfId="1" applyBorder="1"/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1" fillId="0" borderId="2" xfId="1" applyFill="1" applyBorder="1" applyAlignment="1">
      <alignment vertical="center"/>
    </xf>
    <xf numFmtId="38" fontId="3" fillId="0" borderId="0" xfId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1" fillId="0" borderId="25" xfId="1" applyFill="1" applyBorder="1" applyAlignment="1">
      <alignment vertical="center"/>
    </xf>
    <xf numFmtId="38" fontId="1" fillId="0" borderId="9" xfId="1" applyFill="1" applyBorder="1" applyAlignment="1">
      <alignment vertical="center"/>
    </xf>
    <xf numFmtId="38" fontId="4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A6B55A-AB5E-4091-BB32-DAD5FBA63AD7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FC15954-F0BE-458C-994F-11C2DDAC3459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topLeftCell="V1" zoomScale="70" zoomScaleNormal="70" workbookViewId="0">
      <selection activeCell="AF21" sqref="AF21"/>
    </sheetView>
  </sheetViews>
  <sheetFormatPr defaultRowHeight="13.5" x14ac:dyDescent="0.15"/>
  <cols>
    <col min="1" max="19" width="0" style="1" hidden="1" customWidth="1"/>
    <col min="20" max="20" width="9" style="1" hidden="1" customWidth="1"/>
    <col min="21" max="21" width="2.75" style="1" hidden="1" customWidth="1"/>
    <col min="22" max="22" width="19.625" style="3" customWidth="1"/>
    <col min="23" max="26" width="8.125" style="3" customWidth="1"/>
    <col min="27" max="27" width="5.25" style="3" customWidth="1"/>
    <col min="28" max="28" width="2.625" style="3" customWidth="1"/>
    <col min="29" max="29" width="16.625" style="3" customWidth="1"/>
    <col min="30" max="33" width="8.125" style="3" customWidth="1"/>
    <col min="34" max="34" width="6.125" style="3" customWidth="1"/>
    <col min="35" max="35" width="9" style="3" customWidth="1"/>
    <col min="36" max="16384" width="9" style="3"/>
  </cols>
  <sheetData>
    <row r="1" spans="1:40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14" t="s">
        <v>131</v>
      </c>
      <c r="W1" s="115"/>
      <c r="X1" s="115"/>
      <c r="Y1" s="115"/>
      <c r="Z1" s="115"/>
      <c r="AA1" s="115"/>
      <c r="AB1" s="115"/>
      <c r="AC1" s="115"/>
      <c r="AD1" s="2"/>
      <c r="AE1" s="2"/>
      <c r="AF1" s="2"/>
      <c r="AG1" s="2"/>
    </row>
    <row r="2" spans="1:40" ht="17.25" customHeight="1" thickBot="1" x14ac:dyDescent="0.3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2</v>
      </c>
      <c r="I2" s="1">
        <v>0</v>
      </c>
      <c r="J2" s="1">
        <v>127</v>
      </c>
      <c r="K2" s="1">
        <v>145</v>
      </c>
      <c r="L2" s="1">
        <v>4</v>
      </c>
      <c r="M2" s="1">
        <v>149</v>
      </c>
      <c r="N2" s="1">
        <v>169</v>
      </c>
      <c r="O2" s="1">
        <v>1</v>
      </c>
      <c r="P2" s="1">
        <v>170</v>
      </c>
      <c r="Q2" s="1">
        <v>314</v>
      </c>
      <c r="R2" s="1">
        <v>5</v>
      </c>
      <c r="S2" s="1">
        <v>319</v>
      </c>
      <c r="V2" s="34"/>
      <c r="W2" s="36"/>
      <c r="X2" s="36"/>
      <c r="Y2" s="36"/>
      <c r="Z2" s="36"/>
      <c r="AB2" s="2"/>
      <c r="AC2" s="4"/>
      <c r="AD2" s="4"/>
      <c r="AE2" s="4"/>
      <c r="AF2" s="4"/>
      <c r="AG2" s="4"/>
      <c r="AI2" s="5"/>
      <c r="AJ2" s="5"/>
      <c r="AK2" s="5"/>
      <c r="AL2" s="5"/>
      <c r="AM2" s="5"/>
      <c r="AN2" s="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43</v>
      </c>
      <c r="O3" s="1">
        <v>0</v>
      </c>
      <c r="P3" s="1">
        <v>43</v>
      </c>
      <c r="Q3" s="1">
        <v>76</v>
      </c>
      <c r="R3" s="1">
        <v>0</v>
      </c>
      <c r="S3" s="1">
        <v>76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7"/>
      <c r="AB3" s="116" t="s">
        <v>26</v>
      </c>
      <c r="AC3" s="117"/>
      <c r="AD3" s="8" t="s">
        <v>22</v>
      </c>
      <c r="AE3" s="8" t="s">
        <v>27</v>
      </c>
      <c r="AF3" s="8" t="s">
        <v>24</v>
      </c>
      <c r="AG3" s="9" t="s">
        <v>25</v>
      </c>
      <c r="AI3" s="5"/>
      <c r="AJ3" s="5"/>
      <c r="AK3" s="5"/>
      <c r="AL3" s="5"/>
      <c r="AM3" s="5"/>
      <c r="AN3" s="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21</v>
      </c>
      <c r="O4" s="1">
        <v>1</v>
      </c>
      <c r="P4" s="1">
        <v>22</v>
      </c>
      <c r="Q4" s="1">
        <v>44</v>
      </c>
      <c r="R4" s="1">
        <v>1</v>
      </c>
      <c r="S4" s="1">
        <v>45</v>
      </c>
      <c r="V4" s="6" t="s">
        <v>19</v>
      </c>
      <c r="W4" s="10">
        <f t="shared" ref="W4:W21" si="0">VLOOKUP($A2,$A$2:$S$67,10,FALSE)</f>
        <v>127</v>
      </c>
      <c r="X4" s="10">
        <f t="shared" ref="X4:X21" si="1">VLOOKUP($A2,$A$2:$S$67,13,FALSE)</f>
        <v>149</v>
      </c>
      <c r="Y4" s="10">
        <f t="shared" ref="Y4:Y21" si="2">VLOOKUP($A2,$A$2:$S$67,16,FALSE)</f>
        <v>170</v>
      </c>
      <c r="Z4" s="10">
        <f t="shared" ref="Z4:Z52" si="3">Y4+X4</f>
        <v>319</v>
      </c>
      <c r="AA4" s="7"/>
      <c r="AB4" s="118" t="s">
        <v>29</v>
      </c>
      <c r="AC4" s="119"/>
      <c r="AD4" s="56" t="s">
        <v>41</v>
      </c>
      <c r="AE4" s="11">
        <f>SUM(K2:K67)</f>
        <v>14379</v>
      </c>
      <c r="AF4" s="11">
        <f>SUM(N2:N67)</f>
        <v>15680</v>
      </c>
      <c r="AG4" s="12">
        <f>AE4+AF4</f>
        <v>30059</v>
      </c>
      <c r="AI4" s="5"/>
      <c r="AJ4" s="5"/>
      <c r="AK4" s="5"/>
      <c r="AL4" s="5"/>
      <c r="AM4" s="5"/>
      <c r="AN4" s="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52</v>
      </c>
      <c r="L5" s="1">
        <v>0</v>
      </c>
      <c r="M5" s="1">
        <v>52</v>
      </c>
      <c r="N5" s="1">
        <v>65</v>
      </c>
      <c r="O5" s="1">
        <v>1</v>
      </c>
      <c r="P5" s="1">
        <v>66</v>
      </c>
      <c r="Q5" s="1">
        <v>117</v>
      </c>
      <c r="R5" s="1">
        <v>1</v>
      </c>
      <c r="S5" s="1">
        <v>118</v>
      </c>
      <c r="V5" s="6" t="s">
        <v>20</v>
      </c>
      <c r="W5" s="10">
        <f t="shared" si="0"/>
        <v>28</v>
      </c>
      <c r="X5" s="10">
        <f t="shared" si="1"/>
        <v>33</v>
      </c>
      <c r="Y5" s="10">
        <f t="shared" si="2"/>
        <v>43</v>
      </c>
      <c r="Z5" s="10">
        <f t="shared" si="3"/>
        <v>76</v>
      </c>
      <c r="AA5" s="7"/>
      <c r="AB5" s="118" t="s">
        <v>31</v>
      </c>
      <c r="AC5" s="119"/>
      <c r="AD5" s="56" t="s">
        <v>41</v>
      </c>
      <c r="AE5" s="11">
        <f>SUM(L2:L67)</f>
        <v>91</v>
      </c>
      <c r="AF5" s="11">
        <f>SUM(O2:O67)</f>
        <v>115</v>
      </c>
      <c r="AG5" s="12">
        <f>AE5+AF5</f>
        <v>206</v>
      </c>
      <c r="AI5" s="5"/>
      <c r="AJ5" s="5"/>
      <c r="AK5" s="5"/>
      <c r="AL5" s="5"/>
      <c r="AM5" s="5"/>
      <c r="AN5" s="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33</v>
      </c>
      <c r="L6" s="1">
        <v>0</v>
      </c>
      <c r="M6" s="1">
        <v>33</v>
      </c>
      <c r="N6" s="1">
        <v>38</v>
      </c>
      <c r="O6" s="1">
        <v>0</v>
      </c>
      <c r="P6" s="1">
        <v>38</v>
      </c>
      <c r="Q6" s="1">
        <v>71</v>
      </c>
      <c r="R6" s="1">
        <v>0</v>
      </c>
      <c r="S6" s="1">
        <v>71</v>
      </c>
      <c r="V6" s="6" t="s">
        <v>28</v>
      </c>
      <c r="W6" s="10">
        <f t="shared" si="0"/>
        <v>22</v>
      </c>
      <c r="X6" s="10">
        <f t="shared" si="1"/>
        <v>23</v>
      </c>
      <c r="Y6" s="10">
        <f t="shared" si="2"/>
        <v>22</v>
      </c>
      <c r="Z6" s="10">
        <f t="shared" si="3"/>
        <v>45</v>
      </c>
      <c r="AA6" s="7"/>
      <c r="AB6" s="120" t="s">
        <v>33</v>
      </c>
      <c r="AC6" s="121"/>
      <c r="AD6" s="13">
        <f>SUM(J2:J67)</f>
        <v>12565</v>
      </c>
      <c r="AE6" s="13">
        <f>SUM(AE4:AE5)</f>
        <v>14470</v>
      </c>
      <c r="AF6" s="13">
        <f>SUM(AF4:AF5)</f>
        <v>15795</v>
      </c>
      <c r="AG6" s="14">
        <f>SUM(AG4:AG5)</f>
        <v>30265</v>
      </c>
      <c r="AI6" s="5"/>
      <c r="AJ6" s="5"/>
      <c r="AK6" s="5"/>
      <c r="AL6" s="5"/>
      <c r="AM6" s="5"/>
      <c r="AN6" s="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73</v>
      </c>
      <c r="H7" s="1">
        <v>0</v>
      </c>
      <c r="I7" s="1">
        <v>0</v>
      </c>
      <c r="J7" s="1">
        <v>73</v>
      </c>
      <c r="K7" s="1">
        <v>76</v>
      </c>
      <c r="L7" s="1">
        <v>0</v>
      </c>
      <c r="M7" s="1">
        <v>76</v>
      </c>
      <c r="N7" s="1">
        <v>83</v>
      </c>
      <c r="O7" s="1">
        <v>0</v>
      </c>
      <c r="P7" s="1">
        <v>83</v>
      </c>
      <c r="Q7" s="1">
        <v>159</v>
      </c>
      <c r="R7" s="1">
        <v>0</v>
      </c>
      <c r="S7" s="1">
        <v>159</v>
      </c>
      <c r="V7" s="6" t="s">
        <v>30</v>
      </c>
      <c r="W7" s="10">
        <f t="shared" si="0"/>
        <v>59</v>
      </c>
      <c r="X7" s="10">
        <f t="shared" si="1"/>
        <v>52</v>
      </c>
      <c r="Y7" s="10">
        <f t="shared" si="2"/>
        <v>66</v>
      </c>
      <c r="Z7" s="10">
        <f t="shared" si="3"/>
        <v>118</v>
      </c>
      <c r="AA7" s="7"/>
      <c r="AB7" s="122" t="s">
        <v>35</v>
      </c>
      <c r="AC7" s="123"/>
      <c r="AD7" s="57">
        <f>AD8-AD10-AD11</f>
        <v>-1</v>
      </c>
      <c r="AE7" s="57">
        <f>AE8+AE9-AE10-AE11</f>
        <v>-26</v>
      </c>
      <c r="AF7" s="57">
        <f>AF8+AF9-AF10-AF11</f>
        <v>-40</v>
      </c>
      <c r="AG7" s="57">
        <f>AG8+AG9-AG10-AG11</f>
        <v>-66</v>
      </c>
      <c r="AI7" s="5"/>
      <c r="AJ7" s="5"/>
      <c r="AK7" s="5"/>
      <c r="AL7" s="5"/>
      <c r="AM7" s="5"/>
      <c r="AN7" s="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42</v>
      </c>
      <c r="O8" s="1">
        <v>0</v>
      </c>
      <c r="P8" s="1">
        <v>42</v>
      </c>
      <c r="Q8" s="1">
        <v>79</v>
      </c>
      <c r="R8" s="1">
        <v>0</v>
      </c>
      <c r="S8" s="1">
        <v>79</v>
      </c>
      <c r="V8" s="6" t="s">
        <v>32</v>
      </c>
      <c r="W8" s="10">
        <f t="shared" si="0"/>
        <v>37</v>
      </c>
      <c r="X8" s="10">
        <f t="shared" si="1"/>
        <v>33</v>
      </c>
      <c r="Y8" s="10">
        <f t="shared" si="2"/>
        <v>38</v>
      </c>
      <c r="Z8" s="10">
        <f t="shared" si="3"/>
        <v>71</v>
      </c>
      <c r="AA8" s="7"/>
      <c r="AB8" s="124" t="s">
        <v>37</v>
      </c>
      <c r="AC8" s="65" t="s">
        <v>38</v>
      </c>
      <c r="AD8" s="58">
        <v>35</v>
      </c>
      <c r="AE8" s="58">
        <v>32</v>
      </c>
      <c r="AF8" s="58">
        <v>34</v>
      </c>
      <c r="AG8" s="58">
        <f>SUM(AE8:AF8)</f>
        <v>66</v>
      </c>
      <c r="AI8" s="5"/>
      <c r="AJ8" s="5"/>
      <c r="AK8" s="33"/>
      <c r="AL8" s="5"/>
      <c r="AM8" s="5"/>
      <c r="AN8" s="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6" t="s">
        <v>34</v>
      </c>
      <c r="W9" s="10">
        <f t="shared" si="0"/>
        <v>73</v>
      </c>
      <c r="X9" s="10">
        <f t="shared" si="1"/>
        <v>76</v>
      </c>
      <c r="Y9" s="10">
        <f t="shared" si="2"/>
        <v>83</v>
      </c>
      <c r="Z9" s="10">
        <f t="shared" si="3"/>
        <v>159</v>
      </c>
      <c r="AA9" s="7"/>
      <c r="AB9" s="125"/>
      <c r="AC9" s="59" t="s">
        <v>40</v>
      </c>
      <c r="AD9" s="59" t="s">
        <v>132</v>
      </c>
      <c r="AE9" s="60">
        <v>7</v>
      </c>
      <c r="AF9" s="60">
        <v>4</v>
      </c>
      <c r="AG9" s="63">
        <f t="shared" ref="AG9:AG11" si="4">SUM(AE9:AF9)</f>
        <v>11</v>
      </c>
      <c r="AI9" s="5"/>
      <c r="AJ9" s="5"/>
      <c r="AK9" s="5"/>
      <c r="AL9" s="5"/>
      <c r="AM9" s="5"/>
      <c r="AN9" s="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131</v>
      </c>
      <c r="L10" s="1">
        <v>0</v>
      </c>
      <c r="M10" s="1">
        <v>131</v>
      </c>
      <c r="N10" s="1">
        <v>141</v>
      </c>
      <c r="O10" s="1">
        <v>1</v>
      </c>
      <c r="P10" s="1">
        <v>142</v>
      </c>
      <c r="Q10" s="1">
        <v>272</v>
      </c>
      <c r="R10" s="1">
        <v>1</v>
      </c>
      <c r="S10" s="1">
        <v>273</v>
      </c>
      <c r="V10" s="6" t="s">
        <v>36</v>
      </c>
      <c r="W10" s="10">
        <f t="shared" si="0"/>
        <v>38</v>
      </c>
      <c r="X10" s="10">
        <f t="shared" si="1"/>
        <v>37</v>
      </c>
      <c r="Y10" s="10">
        <f t="shared" si="2"/>
        <v>42</v>
      </c>
      <c r="Z10" s="10">
        <f t="shared" si="3"/>
        <v>79</v>
      </c>
      <c r="AA10" s="7"/>
      <c r="AB10" s="125"/>
      <c r="AC10" s="65" t="s">
        <v>43</v>
      </c>
      <c r="AD10" s="58">
        <v>29</v>
      </c>
      <c r="AE10" s="58">
        <v>55</v>
      </c>
      <c r="AF10" s="58">
        <v>65</v>
      </c>
      <c r="AG10" s="64">
        <f t="shared" si="4"/>
        <v>120</v>
      </c>
      <c r="AI10" s="5"/>
      <c r="AJ10" s="5"/>
      <c r="AK10" s="5"/>
      <c r="AL10" s="5"/>
      <c r="AM10" s="5"/>
      <c r="AN10" s="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92</v>
      </c>
      <c r="H11" s="1">
        <v>3</v>
      </c>
      <c r="I11" s="1">
        <v>0</v>
      </c>
      <c r="J11" s="1">
        <v>95</v>
      </c>
      <c r="K11" s="1">
        <v>94</v>
      </c>
      <c r="L11" s="1">
        <v>2</v>
      </c>
      <c r="M11" s="1">
        <v>96</v>
      </c>
      <c r="N11" s="1">
        <v>94</v>
      </c>
      <c r="O11" s="1">
        <v>1</v>
      </c>
      <c r="P11" s="1">
        <v>95</v>
      </c>
      <c r="Q11" s="1">
        <v>188</v>
      </c>
      <c r="R11" s="1">
        <v>3</v>
      </c>
      <c r="S11" s="1">
        <v>191</v>
      </c>
      <c r="V11" s="6" t="s">
        <v>39</v>
      </c>
      <c r="W11" s="10">
        <f t="shared" si="0"/>
        <v>56</v>
      </c>
      <c r="X11" s="10">
        <f t="shared" si="1"/>
        <v>55</v>
      </c>
      <c r="Y11" s="10">
        <f t="shared" si="2"/>
        <v>51</v>
      </c>
      <c r="Z11" s="10">
        <f t="shared" si="3"/>
        <v>106</v>
      </c>
      <c r="AA11" s="7"/>
      <c r="AB11" s="126"/>
      <c r="AC11" s="66" t="s">
        <v>45</v>
      </c>
      <c r="AD11" s="37">
        <v>7</v>
      </c>
      <c r="AE11" s="37">
        <v>10</v>
      </c>
      <c r="AF11" s="37">
        <v>13</v>
      </c>
      <c r="AG11" s="58">
        <f t="shared" si="4"/>
        <v>23</v>
      </c>
      <c r="AI11" s="5"/>
      <c r="AJ11" s="5"/>
      <c r="AK11" s="5"/>
      <c r="AL11" s="5"/>
      <c r="AM11" s="5"/>
      <c r="AN11" s="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60</v>
      </c>
      <c r="L12" s="1">
        <v>0</v>
      </c>
      <c r="M12" s="1">
        <v>60</v>
      </c>
      <c r="N12" s="1">
        <v>64</v>
      </c>
      <c r="O12" s="1">
        <v>0</v>
      </c>
      <c r="P12" s="1">
        <v>64</v>
      </c>
      <c r="Q12" s="1">
        <v>124</v>
      </c>
      <c r="R12" s="1">
        <v>0</v>
      </c>
      <c r="S12" s="1">
        <v>124</v>
      </c>
      <c r="V12" s="6" t="s">
        <v>42</v>
      </c>
      <c r="W12" s="10">
        <f t="shared" si="0"/>
        <v>120</v>
      </c>
      <c r="X12" s="10">
        <f t="shared" si="1"/>
        <v>131</v>
      </c>
      <c r="Y12" s="10">
        <f t="shared" si="2"/>
        <v>142</v>
      </c>
      <c r="Z12" s="10">
        <f t="shared" si="3"/>
        <v>273</v>
      </c>
      <c r="AA12" s="7"/>
      <c r="AB12" s="15"/>
      <c r="AC12" s="16"/>
      <c r="AD12" s="17"/>
      <c r="AE12" s="17"/>
      <c r="AF12" s="17"/>
      <c r="AG12" s="1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120</v>
      </c>
      <c r="L13" s="1">
        <v>2</v>
      </c>
      <c r="M13" s="1">
        <v>122</v>
      </c>
      <c r="N13" s="1">
        <v>123</v>
      </c>
      <c r="O13" s="1">
        <v>2</v>
      </c>
      <c r="P13" s="1">
        <v>125</v>
      </c>
      <c r="Q13" s="1">
        <v>243</v>
      </c>
      <c r="R13" s="1">
        <v>4</v>
      </c>
      <c r="S13" s="1">
        <v>247</v>
      </c>
      <c r="V13" s="6" t="s">
        <v>44</v>
      </c>
      <c r="W13" s="10">
        <f t="shared" si="0"/>
        <v>95</v>
      </c>
      <c r="X13" s="10">
        <f t="shared" si="1"/>
        <v>96</v>
      </c>
      <c r="Y13" s="10">
        <f t="shared" si="2"/>
        <v>95</v>
      </c>
      <c r="Z13" s="10">
        <f t="shared" si="3"/>
        <v>191</v>
      </c>
      <c r="AA13" s="7"/>
      <c r="AB13" s="112" t="s">
        <v>48</v>
      </c>
      <c r="AC13" s="113"/>
      <c r="AD13" s="20"/>
      <c r="AE13" s="43"/>
      <c r="AF13" s="43"/>
      <c r="AG13" s="44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12</v>
      </c>
      <c r="L14" s="1">
        <v>0</v>
      </c>
      <c r="M14" s="1">
        <v>12</v>
      </c>
      <c r="N14" s="1">
        <v>13</v>
      </c>
      <c r="O14" s="1">
        <v>0</v>
      </c>
      <c r="P14" s="1">
        <v>13</v>
      </c>
      <c r="Q14" s="1">
        <v>25</v>
      </c>
      <c r="R14" s="1">
        <v>0</v>
      </c>
      <c r="S14" s="1">
        <v>25</v>
      </c>
      <c r="V14" s="6" t="s">
        <v>46</v>
      </c>
      <c r="W14" s="10">
        <f t="shared" si="0"/>
        <v>52</v>
      </c>
      <c r="X14" s="10">
        <f t="shared" si="1"/>
        <v>60</v>
      </c>
      <c r="Y14" s="10">
        <f t="shared" si="2"/>
        <v>64</v>
      </c>
      <c r="Z14" s="10">
        <f t="shared" si="3"/>
        <v>124</v>
      </c>
      <c r="AA14" s="18"/>
      <c r="AB14" s="20"/>
      <c r="AC14" s="21"/>
      <c r="AD14" s="22" t="s">
        <v>22</v>
      </c>
      <c r="AE14" s="22" t="s">
        <v>23</v>
      </c>
      <c r="AF14" s="22" t="s">
        <v>24</v>
      </c>
      <c r="AG14" s="22" t="s">
        <v>25</v>
      </c>
      <c r="AI14" s="23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6" t="s">
        <v>47</v>
      </c>
      <c r="W15" s="10">
        <f t="shared" si="0"/>
        <v>106</v>
      </c>
      <c r="X15" s="10">
        <f t="shared" si="1"/>
        <v>122</v>
      </c>
      <c r="Y15" s="10">
        <f t="shared" si="2"/>
        <v>125</v>
      </c>
      <c r="Z15" s="10">
        <f t="shared" si="3"/>
        <v>247</v>
      </c>
      <c r="AA15" s="18"/>
      <c r="AB15" s="127" t="s">
        <v>51</v>
      </c>
      <c r="AC15" s="128"/>
      <c r="AD15" s="24">
        <f>VLOOKUP($A22,$A$2:$S$67,10,FALSE)+AD16</f>
        <v>795</v>
      </c>
      <c r="AE15" s="24">
        <f>VLOOKUP($A22,$A$2:$S$67,13,FALSE)+AE16</f>
        <v>843</v>
      </c>
      <c r="AF15" s="24">
        <f>VLOOKUP($A22,$A$2:$S$67,16,FALSE)+AF16</f>
        <v>961</v>
      </c>
      <c r="AG15" s="24">
        <f t="shared" ref="AG15:AG23" si="5">AE15+AF15</f>
        <v>1804</v>
      </c>
      <c r="AI15" s="23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30</v>
      </c>
      <c r="L16" s="1">
        <v>0</v>
      </c>
      <c r="M16" s="1">
        <v>30</v>
      </c>
      <c r="N16" s="1">
        <v>38</v>
      </c>
      <c r="O16" s="1">
        <v>0</v>
      </c>
      <c r="P16" s="1">
        <v>38</v>
      </c>
      <c r="Q16" s="1">
        <v>68</v>
      </c>
      <c r="R16" s="1">
        <v>0</v>
      </c>
      <c r="S16" s="1">
        <v>68</v>
      </c>
      <c r="V16" s="6" t="s">
        <v>49</v>
      </c>
      <c r="W16" s="10">
        <f t="shared" si="0"/>
        <v>12</v>
      </c>
      <c r="X16" s="10">
        <f t="shared" si="1"/>
        <v>12</v>
      </c>
      <c r="Y16" s="10">
        <f t="shared" si="2"/>
        <v>13</v>
      </c>
      <c r="Z16" s="10">
        <f t="shared" si="3"/>
        <v>25</v>
      </c>
      <c r="AA16" s="18"/>
      <c r="AB16" s="35" t="s">
        <v>53</v>
      </c>
      <c r="AC16" s="46" t="s">
        <v>54</v>
      </c>
      <c r="AD16" s="47">
        <f>VLOOKUP($A36,$A$2:$S$67,10,FALSE)</f>
        <v>651</v>
      </c>
      <c r="AE16" s="48">
        <f>VLOOKUP($A36,$A$2:$S$67,13,FALSE)</f>
        <v>702</v>
      </c>
      <c r="AF16" s="49">
        <f>VLOOKUP($A36,$A$2:$S$67,16,FALSE)</f>
        <v>800</v>
      </c>
      <c r="AG16" s="47">
        <f t="shared" si="5"/>
        <v>1502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40</v>
      </c>
      <c r="L17" s="1">
        <v>0</v>
      </c>
      <c r="M17" s="1">
        <v>40</v>
      </c>
      <c r="N17" s="1">
        <v>39</v>
      </c>
      <c r="O17" s="1">
        <v>0</v>
      </c>
      <c r="P17" s="1">
        <v>39</v>
      </c>
      <c r="Q17" s="1">
        <v>79</v>
      </c>
      <c r="R17" s="1">
        <v>0</v>
      </c>
      <c r="S17" s="1">
        <v>79</v>
      </c>
      <c r="V17" s="6" t="s">
        <v>50</v>
      </c>
      <c r="W17" s="10">
        <f t="shared" si="0"/>
        <v>35</v>
      </c>
      <c r="X17" s="10">
        <f t="shared" si="1"/>
        <v>31</v>
      </c>
      <c r="Y17" s="10">
        <f t="shared" si="2"/>
        <v>43</v>
      </c>
      <c r="Z17" s="10">
        <f t="shared" si="3"/>
        <v>74</v>
      </c>
      <c r="AA17" s="18"/>
      <c r="AB17" s="112" t="s">
        <v>56</v>
      </c>
      <c r="AC17" s="113"/>
      <c r="AD17" s="25">
        <f t="shared" ref="AD17:AD23" si="6">VLOOKUP($A23,$A$2:$S$67,10,FALSE)</f>
        <v>225</v>
      </c>
      <c r="AE17" s="25">
        <f t="shared" ref="AE17:AE23" si="7">VLOOKUP($A23,$A$2:$S$67,13,FALSE)</f>
        <v>186</v>
      </c>
      <c r="AF17" s="25">
        <f t="shared" ref="AF17:AF23" si="8">VLOOKUP($A23,$A$2:$S$67,16,FALSE)</f>
        <v>257</v>
      </c>
      <c r="AG17" s="11">
        <f t="shared" si="5"/>
        <v>443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284</v>
      </c>
      <c r="H18" s="1">
        <v>2</v>
      </c>
      <c r="I18" s="1">
        <v>1</v>
      </c>
      <c r="J18" s="1">
        <v>287</v>
      </c>
      <c r="K18" s="1">
        <v>294</v>
      </c>
      <c r="L18" s="1">
        <v>3</v>
      </c>
      <c r="M18" s="1">
        <v>297</v>
      </c>
      <c r="N18" s="1">
        <v>313</v>
      </c>
      <c r="O18" s="1">
        <v>2</v>
      </c>
      <c r="P18" s="1">
        <v>315</v>
      </c>
      <c r="Q18" s="1">
        <v>607</v>
      </c>
      <c r="R18" s="1">
        <v>5</v>
      </c>
      <c r="S18" s="1">
        <v>612</v>
      </c>
      <c r="V18" s="6" t="s">
        <v>52</v>
      </c>
      <c r="W18" s="10">
        <f t="shared" si="0"/>
        <v>32</v>
      </c>
      <c r="X18" s="10">
        <f t="shared" si="1"/>
        <v>30</v>
      </c>
      <c r="Y18" s="10">
        <f t="shared" si="2"/>
        <v>38</v>
      </c>
      <c r="Z18" s="10">
        <f t="shared" si="3"/>
        <v>68</v>
      </c>
      <c r="AA18" s="18"/>
      <c r="AB18" s="112" t="s">
        <v>58</v>
      </c>
      <c r="AC18" s="113"/>
      <c r="AD18" s="25">
        <f t="shared" si="6"/>
        <v>452</v>
      </c>
      <c r="AE18" s="25">
        <f t="shared" si="7"/>
        <v>448</v>
      </c>
      <c r="AF18" s="25">
        <f t="shared" si="8"/>
        <v>520</v>
      </c>
      <c r="AG18" s="11">
        <f t="shared" si="5"/>
        <v>968</v>
      </c>
      <c r="AI18" s="23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170</v>
      </c>
      <c r="H19" s="1">
        <v>0</v>
      </c>
      <c r="I19" s="1">
        <v>1</v>
      </c>
      <c r="J19" s="1">
        <v>171</v>
      </c>
      <c r="K19" s="1">
        <v>168</v>
      </c>
      <c r="L19" s="1">
        <v>0</v>
      </c>
      <c r="M19" s="1">
        <v>168</v>
      </c>
      <c r="N19" s="1">
        <v>196</v>
      </c>
      <c r="O19" s="1">
        <v>1</v>
      </c>
      <c r="P19" s="1">
        <v>197</v>
      </c>
      <c r="Q19" s="1">
        <v>364</v>
      </c>
      <c r="R19" s="1">
        <v>1</v>
      </c>
      <c r="S19" s="1">
        <v>365</v>
      </c>
      <c r="V19" s="6" t="s">
        <v>55</v>
      </c>
      <c r="W19" s="10">
        <f t="shared" si="0"/>
        <v>39</v>
      </c>
      <c r="X19" s="10">
        <f t="shared" si="1"/>
        <v>40</v>
      </c>
      <c r="Y19" s="10">
        <f t="shared" si="2"/>
        <v>39</v>
      </c>
      <c r="Z19" s="10">
        <f t="shared" si="3"/>
        <v>79</v>
      </c>
      <c r="AA19" s="18"/>
      <c r="AB19" s="112" t="s">
        <v>60</v>
      </c>
      <c r="AC19" s="113"/>
      <c r="AD19" s="25">
        <f t="shared" si="6"/>
        <v>266</v>
      </c>
      <c r="AE19" s="25">
        <f t="shared" si="7"/>
        <v>130</v>
      </c>
      <c r="AF19" s="25">
        <f t="shared" si="8"/>
        <v>260</v>
      </c>
      <c r="AG19" s="11">
        <f t="shared" si="5"/>
        <v>390</v>
      </c>
      <c r="AI19" s="23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86</v>
      </c>
      <c r="H20" s="1">
        <v>1</v>
      </c>
      <c r="I20" s="1">
        <v>0</v>
      </c>
      <c r="J20" s="1">
        <v>87</v>
      </c>
      <c r="K20" s="1">
        <v>80</v>
      </c>
      <c r="L20" s="1">
        <v>0</v>
      </c>
      <c r="M20" s="1">
        <v>80</v>
      </c>
      <c r="N20" s="1">
        <v>77</v>
      </c>
      <c r="O20" s="1">
        <v>1</v>
      </c>
      <c r="P20" s="1">
        <v>78</v>
      </c>
      <c r="Q20" s="1">
        <v>157</v>
      </c>
      <c r="R20" s="1">
        <v>1</v>
      </c>
      <c r="S20" s="1">
        <v>158</v>
      </c>
      <c r="V20" s="6" t="s">
        <v>62</v>
      </c>
      <c r="W20" s="10">
        <f t="shared" si="0"/>
        <v>287</v>
      </c>
      <c r="X20" s="10">
        <f t="shared" si="1"/>
        <v>297</v>
      </c>
      <c r="Y20" s="10">
        <f t="shared" si="2"/>
        <v>315</v>
      </c>
      <c r="Z20" s="10">
        <f t="shared" si="3"/>
        <v>612</v>
      </c>
      <c r="AA20" s="18"/>
      <c r="AB20" s="112" t="s">
        <v>63</v>
      </c>
      <c r="AC20" s="113"/>
      <c r="AD20" s="25">
        <f t="shared" si="6"/>
        <v>502</v>
      </c>
      <c r="AE20" s="25">
        <f t="shared" si="7"/>
        <v>487</v>
      </c>
      <c r="AF20" s="25">
        <f t="shared" si="8"/>
        <v>561</v>
      </c>
      <c r="AG20" s="11">
        <f t="shared" si="5"/>
        <v>1048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6" t="s">
        <v>59</v>
      </c>
      <c r="W21" s="10">
        <f t="shared" si="0"/>
        <v>171</v>
      </c>
      <c r="X21" s="10">
        <f t="shared" si="1"/>
        <v>168</v>
      </c>
      <c r="Y21" s="10">
        <f t="shared" si="2"/>
        <v>197</v>
      </c>
      <c r="Z21" s="10">
        <f t="shared" si="3"/>
        <v>365</v>
      </c>
      <c r="AA21" s="18"/>
      <c r="AB21" s="112" t="s">
        <v>65</v>
      </c>
      <c r="AC21" s="113"/>
      <c r="AD21" s="25">
        <f t="shared" si="6"/>
        <v>303</v>
      </c>
      <c r="AE21" s="25">
        <f t="shared" si="7"/>
        <v>281</v>
      </c>
      <c r="AF21" s="25">
        <f t="shared" si="8"/>
        <v>342</v>
      </c>
      <c r="AG21" s="11">
        <f t="shared" si="5"/>
        <v>623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140</v>
      </c>
      <c r="H22" s="1">
        <v>2</v>
      </c>
      <c r="I22" s="1">
        <v>2</v>
      </c>
      <c r="J22" s="1">
        <v>144</v>
      </c>
      <c r="K22" s="1">
        <v>138</v>
      </c>
      <c r="L22" s="1">
        <v>3</v>
      </c>
      <c r="M22" s="1">
        <v>141</v>
      </c>
      <c r="N22" s="1">
        <v>157</v>
      </c>
      <c r="O22" s="1">
        <v>4</v>
      </c>
      <c r="P22" s="1">
        <v>161</v>
      </c>
      <c r="Q22" s="1">
        <v>295</v>
      </c>
      <c r="R22" s="1">
        <v>7</v>
      </c>
      <c r="S22" s="1">
        <v>302</v>
      </c>
      <c r="V22" s="26" t="s">
        <v>67</v>
      </c>
      <c r="W22" s="10">
        <f>AD15+AD17+AD18</f>
        <v>1472</v>
      </c>
      <c r="X22" s="10">
        <f>AE15+AE17+AE18</f>
        <v>1477</v>
      </c>
      <c r="Y22" s="10">
        <f>AF15+AF17+AF18</f>
        <v>1738</v>
      </c>
      <c r="Z22" s="10">
        <f t="shared" si="3"/>
        <v>3215</v>
      </c>
      <c r="AA22" s="18"/>
      <c r="AB22" s="112" t="s">
        <v>68</v>
      </c>
      <c r="AC22" s="113"/>
      <c r="AD22" s="25">
        <f t="shared" si="6"/>
        <v>298</v>
      </c>
      <c r="AE22" s="25">
        <f t="shared" si="7"/>
        <v>304</v>
      </c>
      <c r="AF22" s="25">
        <f t="shared" si="8"/>
        <v>340</v>
      </c>
      <c r="AG22" s="11">
        <f t="shared" si="5"/>
        <v>644</v>
      </c>
      <c r="AI22" s="23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224</v>
      </c>
      <c r="H23" s="1">
        <v>1</v>
      </c>
      <c r="I23" s="1">
        <v>0</v>
      </c>
      <c r="J23" s="1">
        <v>225</v>
      </c>
      <c r="K23" s="1">
        <v>185</v>
      </c>
      <c r="L23" s="1">
        <v>1</v>
      </c>
      <c r="M23" s="1">
        <v>186</v>
      </c>
      <c r="N23" s="1">
        <v>257</v>
      </c>
      <c r="O23" s="1">
        <v>0</v>
      </c>
      <c r="P23" s="1">
        <v>257</v>
      </c>
      <c r="Q23" s="1">
        <v>442</v>
      </c>
      <c r="R23" s="1">
        <v>1</v>
      </c>
      <c r="S23" s="1">
        <v>443</v>
      </c>
      <c r="V23" s="26" t="s">
        <v>70</v>
      </c>
      <c r="W23" s="10">
        <f>AD19+AD20+AD21+AD22+AD23</f>
        <v>1832</v>
      </c>
      <c r="X23" s="10">
        <f>AE19+AE20+AE21+AE22+AE23</f>
        <v>1651</v>
      </c>
      <c r="Y23" s="10">
        <f>AF19+AF20+AF21+AF22+AF23</f>
        <v>2013</v>
      </c>
      <c r="Z23" s="10">
        <f t="shared" si="3"/>
        <v>3664</v>
      </c>
      <c r="AA23" s="18"/>
      <c r="AB23" s="112" t="s">
        <v>71</v>
      </c>
      <c r="AC23" s="113"/>
      <c r="AD23" s="25">
        <f t="shared" si="6"/>
        <v>463</v>
      </c>
      <c r="AE23" s="25">
        <f t="shared" si="7"/>
        <v>449</v>
      </c>
      <c r="AF23" s="25">
        <f t="shared" si="8"/>
        <v>510</v>
      </c>
      <c r="AG23" s="11">
        <f t="shared" si="5"/>
        <v>959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444</v>
      </c>
      <c r="H24" s="1">
        <v>8</v>
      </c>
      <c r="I24" s="1">
        <v>0</v>
      </c>
      <c r="J24" s="1">
        <v>452</v>
      </c>
      <c r="K24" s="1">
        <v>440</v>
      </c>
      <c r="L24" s="1">
        <v>8</v>
      </c>
      <c r="M24" s="1">
        <v>448</v>
      </c>
      <c r="N24" s="1">
        <v>520</v>
      </c>
      <c r="O24" s="1">
        <v>0</v>
      </c>
      <c r="P24" s="1">
        <v>520</v>
      </c>
      <c r="Q24" s="1">
        <v>960</v>
      </c>
      <c r="R24" s="1">
        <v>8</v>
      </c>
      <c r="S24" s="1">
        <v>968</v>
      </c>
      <c r="V24" s="26" t="s">
        <v>72</v>
      </c>
      <c r="W24" s="10">
        <f>AD31+AD32</f>
        <v>1386</v>
      </c>
      <c r="X24" s="10">
        <f>AE31+AE32</f>
        <v>1669</v>
      </c>
      <c r="Y24" s="10">
        <f>AF31+AF32</f>
        <v>1817</v>
      </c>
      <c r="Z24" s="10">
        <f t="shared" si="3"/>
        <v>3486</v>
      </c>
      <c r="AA24" s="7"/>
      <c r="AB24" s="112" t="s">
        <v>73</v>
      </c>
      <c r="AC24" s="113"/>
      <c r="AD24" s="11">
        <f>AD15+SUM(AD17:AD23)</f>
        <v>3304</v>
      </c>
      <c r="AE24" s="11">
        <f>AE15+SUM(AE17:AE23)</f>
        <v>3128</v>
      </c>
      <c r="AF24" s="11">
        <f>AF15+SUM(AF17:AF23)</f>
        <v>3751</v>
      </c>
      <c r="AG24" s="11">
        <f>AG15+SUM(AG17:AG23)</f>
        <v>6879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266</v>
      </c>
      <c r="H25" s="1">
        <v>0</v>
      </c>
      <c r="I25" s="1">
        <v>0</v>
      </c>
      <c r="J25" s="1">
        <v>266</v>
      </c>
      <c r="K25" s="1">
        <v>130</v>
      </c>
      <c r="L25" s="1">
        <v>0</v>
      </c>
      <c r="M25" s="1">
        <v>130</v>
      </c>
      <c r="N25" s="1">
        <v>260</v>
      </c>
      <c r="O25" s="1">
        <v>0</v>
      </c>
      <c r="P25" s="1">
        <v>260</v>
      </c>
      <c r="Q25" s="1">
        <v>390</v>
      </c>
      <c r="R25" s="1">
        <v>0</v>
      </c>
      <c r="S25" s="1">
        <v>390</v>
      </c>
      <c r="V25" s="26" t="s">
        <v>75</v>
      </c>
      <c r="W25" s="10">
        <f>AD33+AD34</f>
        <v>499</v>
      </c>
      <c r="X25" s="10">
        <f>AE33+AE34</f>
        <v>512</v>
      </c>
      <c r="Y25" s="10">
        <f>AF33+AF34</f>
        <v>569</v>
      </c>
      <c r="Z25" s="10">
        <f t="shared" si="3"/>
        <v>1081</v>
      </c>
      <c r="AA25" s="7"/>
      <c r="AB25" s="15"/>
      <c r="AC25" s="27" t="s">
        <v>76</v>
      </c>
      <c r="AD25" s="28"/>
      <c r="AE25" s="28"/>
      <c r="AF25" s="28"/>
      <c r="AG25" s="28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500</v>
      </c>
      <c r="H26" s="1">
        <v>0</v>
      </c>
      <c r="I26" s="1">
        <v>2</v>
      </c>
      <c r="J26" s="1">
        <v>502</v>
      </c>
      <c r="K26" s="1">
        <v>486</v>
      </c>
      <c r="L26" s="1">
        <v>1</v>
      </c>
      <c r="M26" s="1">
        <v>487</v>
      </c>
      <c r="N26" s="1">
        <v>560</v>
      </c>
      <c r="O26" s="1">
        <v>1</v>
      </c>
      <c r="P26" s="1">
        <v>561</v>
      </c>
      <c r="Q26" s="1">
        <v>1046</v>
      </c>
      <c r="R26" s="1">
        <v>2</v>
      </c>
      <c r="S26" s="1">
        <v>1048</v>
      </c>
      <c r="V26" s="26" t="s">
        <v>77</v>
      </c>
      <c r="W26" s="10">
        <f>AD35+AD36+AD37</f>
        <v>2270</v>
      </c>
      <c r="X26" s="10">
        <f>AE35+AE36+AE37</f>
        <v>3150</v>
      </c>
      <c r="Y26" s="10">
        <f>AF35+AF36+AF37</f>
        <v>3252</v>
      </c>
      <c r="Z26" s="10">
        <f t="shared" si="3"/>
        <v>6402</v>
      </c>
      <c r="AA26" s="7"/>
      <c r="AB26" s="15"/>
      <c r="AC26" s="16"/>
      <c r="AD26" s="17"/>
      <c r="AE26" s="17"/>
      <c r="AF26" s="17"/>
      <c r="AG26" s="17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301</v>
      </c>
      <c r="H27" s="1">
        <v>0</v>
      </c>
      <c r="I27" s="1">
        <v>2</v>
      </c>
      <c r="J27" s="1">
        <v>303</v>
      </c>
      <c r="K27" s="1">
        <v>280</v>
      </c>
      <c r="L27" s="1">
        <v>1</v>
      </c>
      <c r="M27" s="1">
        <v>281</v>
      </c>
      <c r="N27" s="1">
        <v>341</v>
      </c>
      <c r="O27" s="1">
        <v>1</v>
      </c>
      <c r="P27" s="1">
        <v>342</v>
      </c>
      <c r="Q27" s="1">
        <v>621</v>
      </c>
      <c r="R27" s="1">
        <v>2</v>
      </c>
      <c r="S27" s="1">
        <v>623</v>
      </c>
      <c r="V27" s="26" t="s">
        <v>78</v>
      </c>
      <c r="W27" s="10">
        <f>VLOOKUP($A20,$A$2:$S$67,10,FALSE)</f>
        <v>87</v>
      </c>
      <c r="X27" s="10">
        <f>VLOOKUP($A20,$A$2:$S$67,13,FALSE)</f>
        <v>80</v>
      </c>
      <c r="Y27" s="10">
        <f>VLOOKUP($A20,$A$2:$S$67,16,FALSE)</f>
        <v>78</v>
      </c>
      <c r="Z27" s="10">
        <f t="shared" si="3"/>
        <v>158</v>
      </c>
      <c r="AA27" s="7"/>
      <c r="AB27" s="15"/>
      <c r="AC27" s="16"/>
      <c r="AD27" s="17"/>
      <c r="AE27" s="17"/>
      <c r="AF27" s="17"/>
      <c r="AG27" s="17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296</v>
      </c>
      <c r="H28" s="1">
        <v>1</v>
      </c>
      <c r="I28" s="1">
        <v>1</v>
      </c>
      <c r="J28" s="1">
        <v>298</v>
      </c>
      <c r="K28" s="1">
        <v>303</v>
      </c>
      <c r="L28" s="1">
        <v>1</v>
      </c>
      <c r="M28" s="1">
        <v>304</v>
      </c>
      <c r="N28" s="1">
        <v>338</v>
      </c>
      <c r="O28" s="1">
        <v>2</v>
      </c>
      <c r="P28" s="1">
        <v>340</v>
      </c>
      <c r="Q28" s="1">
        <v>641</v>
      </c>
      <c r="R28" s="1">
        <v>3</v>
      </c>
      <c r="S28" s="1">
        <v>644</v>
      </c>
      <c r="V28" s="26" t="s">
        <v>79</v>
      </c>
      <c r="W28" s="10">
        <f>AD50</f>
        <v>1770</v>
      </c>
      <c r="X28" s="10">
        <f>AE50</f>
        <v>2622</v>
      </c>
      <c r="Y28" s="10">
        <f>AF50</f>
        <v>2751</v>
      </c>
      <c r="Z28" s="10">
        <f t="shared" si="3"/>
        <v>5373</v>
      </c>
      <c r="AA28" s="7"/>
      <c r="AB28" s="19"/>
      <c r="AC28" s="45"/>
      <c r="AD28" s="19"/>
      <c r="AE28" s="19"/>
      <c r="AF28" s="19"/>
      <c r="AG28" s="19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459</v>
      </c>
      <c r="H29" s="1">
        <v>0</v>
      </c>
      <c r="I29" s="1">
        <v>4</v>
      </c>
      <c r="J29" s="1">
        <v>463</v>
      </c>
      <c r="K29" s="1">
        <v>448</v>
      </c>
      <c r="L29" s="1">
        <v>1</v>
      </c>
      <c r="M29" s="1">
        <v>449</v>
      </c>
      <c r="N29" s="1">
        <v>507</v>
      </c>
      <c r="O29" s="1">
        <v>3</v>
      </c>
      <c r="P29" s="1">
        <v>510</v>
      </c>
      <c r="Q29" s="1">
        <v>955</v>
      </c>
      <c r="R29" s="1">
        <v>4</v>
      </c>
      <c r="S29" s="1">
        <v>959</v>
      </c>
      <c r="V29" s="6" t="s">
        <v>80</v>
      </c>
      <c r="W29" s="10">
        <f t="shared" ref="W29:W52" si="9">VLOOKUP($A44,$A$2:$S$67,10,FALSE)</f>
        <v>45</v>
      </c>
      <c r="X29" s="10">
        <f t="shared" ref="X29:X52" si="10">VLOOKUP($A44,$A$2:$S$67,13,FALSE)</f>
        <v>39</v>
      </c>
      <c r="Y29" s="10">
        <f t="shared" ref="Y29:Y52" si="11">VLOOKUP($A44,$A$2:$S$67,16,FALSE)</f>
        <v>46</v>
      </c>
      <c r="Z29" s="10">
        <f t="shared" si="3"/>
        <v>85</v>
      </c>
      <c r="AA29" s="7"/>
      <c r="AB29" s="112" t="s">
        <v>81</v>
      </c>
      <c r="AC29" s="113"/>
      <c r="AD29" s="19"/>
      <c r="AE29" s="19"/>
      <c r="AF29" s="19"/>
      <c r="AG29" s="44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704</v>
      </c>
      <c r="H30" s="1">
        <v>0</v>
      </c>
      <c r="I30" s="1">
        <v>3</v>
      </c>
      <c r="J30" s="1">
        <v>707</v>
      </c>
      <c r="K30" s="1">
        <v>843</v>
      </c>
      <c r="L30" s="1">
        <v>1</v>
      </c>
      <c r="M30" s="1">
        <v>844</v>
      </c>
      <c r="N30" s="1">
        <v>916</v>
      </c>
      <c r="O30" s="1">
        <v>2</v>
      </c>
      <c r="P30" s="1">
        <v>918</v>
      </c>
      <c r="Q30" s="1">
        <v>1759</v>
      </c>
      <c r="R30" s="1">
        <v>3</v>
      </c>
      <c r="S30" s="1">
        <v>1762</v>
      </c>
      <c r="V30" s="6" t="s">
        <v>83</v>
      </c>
      <c r="W30" s="10">
        <f t="shared" si="9"/>
        <v>83</v>
      </c>
      <c r="X30" s="10">
        <f t="shared" si="10"/>
        <v>92</v>
      </c>
      <c r="Y30" s="10">
        <f t="shared" si="11"/>
        <v>97</v>
      </c>
      <c r="Z30" s="10">
        <f t="shared" si="3"/>
        <v>189</v>
      </c>
      <c r="AA30" s="7"/>
      <c r="AB30" s="20"/>
      <c r="AC30" s="21"/>
      <c r="AD30" s="22" t="s">
        <v>22</v>
      </c>
      <c r="AE30" s="22" t="s">
        <v>23</v>
      </c>
      <c r="AF30" s="22" t="s">
        <v>24</v>
      </c>
      <c r="AG30" s="22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672</v>
      </c>
      <c r="H31" s="1">
        <v>2</v>
      </c>
      <c r="I31" s="1">
        <v>5</v>
      </c>
      <c r="J31" s="1">
        <v>679</v>
      </c>
      <c r="K31" s="1">
        <v>821</v>
      </c>
      <c r="L31" s="1">
        <v>4</v>
      </c>
      <c r="M31" s="1">
        <v>825</v>
      </c>
      <c r="N31" s="1">
        <v>894</v>
      </c>
      <c r="O31" s="1">
        <v>5</v>
      </c>
      <c r="P31" s="1">
        <v>899</v>
      </c>
      <c r="Q31" s="1">
        <v>1715</v>
      </c>
      <c r="R31" s="1">
        <v>9</v>
      </c>
      <c r="S31" s="1">
        <v>1724</v>
      </c>
      <c r="V31" s="6" t="s">
        <v>85</v>
      </c>
      <c r="W31" s="10">
        <f t="shared" si="9"/>
        <v>69</v>
      </c>
      <c r="X31" s="10">
        <f t="shared" si="10"/>
        <v>71</v>
      </c>
      <c r="Y31" s="10">
        <f t="shared" si="11"/>
        <v>79</v>
      </c>
      <c r="Z31" s="10">
        <f t="shared" si="3"/>
        <v>150</v>
      </c>
      <c r="AA31" s="18"/>
      <c r="AB31" s="112" t="s">
        <v>86</v>
      </c>
      <c r="AC31" s="113"/>
      <c r="AD31" s="25">
        <f>VLOOKUP($A30,$A$2:$S$67,10,FALSE)</f>
        <v>707</v>
      </c>
      <c r="AE31" s="25">
        <f>VLOOKUP($A30,$A$2:$S$67,13,FALSE)</f>
        <v>844</v>
      </c>
      <c r="AF31" s="25">
        <f>VLOOKUP($A30,$A$2:$S$67,16,FALSE)</f>
        <v>918</v>
      </c>
      <c r="AG31" s="11">
        <f t="shared" ref="AG31:AG37" si="12">AE31+AF31</f>
        <v>1762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688</v>
      </c>
      <c r="H32" s="1">
        <v>3</v>
      </c>
      <c r="I32" s="1">
        <v>3</v>
      </c>
      <c r="J32" s="1">
        <v>694</v>
      </c>
      <c r="K32" s="1">
        <v>949</v>
      </c>
      <c r="L32" s="1">
        <v>4</v>
      </c>
      <c r="M32" s="1">
        <v>953</v>
      </c>
      <c r="N32" s="1">
        <v>1011</v>
      </c>
      <c r="O32" s="1">
        <v>6</v>
      </c>
      <c r="P32" s="1">
        <v>1017</v>
      </c>
      <c r="Q32" s="1">
        <v>1960</v>
      </c>
      <c r="R32" s="1">
        <v>10</v>
      </c>
      <c r="S32" s="1">
        <v>1970</v>
      </c>
      <c r="V32" s="6" t="s">
        <v>88</v>
      </c>
      <c r="W32" s="10">
        <f t="shared" si="9"/>
        <v>45</v>
      </c>
      <c r="X32" s="10">
        <f t="shared" si="10"/>
        <v>46</v>
      </c>
      <c r="Y32" s="10">
        <f t="shared" si="11"/>
        <v>45</v>
      </c>
      <c r="Z32" s="10">
        <f t="shared" si="3"/>
        <v>91</v>
      </c>
      <c r="AA32" s="18"/>
      <c r="AB32" s="112" t="s">
        <v>89</v>
      </c>
      <c r="AC32" s="113"/>
      <c r="AD32" s="25">
        <f>VLOOKUP($A31,$A$2:$S$67,10,FALSE)</f>
        <v>679</v>
      </c>
      <c r="AE32" s="25">
        <f>VLOOKUP($A31,$A$2:$S$67,13,FALSE)</f>
        <v>825</v>
      </c>
      <c r="AF32" s="25">
        <f>VLOOKUP($A31,$A$2:$S$67,16,FALSE)</f>
        <v>899</v>
      </c>
      <c r="AG32" s="11">
        <f t="shared" si="12"/>
        <v>1724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971</v>
      </c>
      <c r="H33" s="1">
        <v>1</v>
      </c>
      <c r="I33" s="1">
        <v>5</v>
      </c>
      <c r="J33" s="1">
        <v>977</v>
      </c>
      <c r="K33" s="1">
        <v>1455</v>
      </c>
      <c r="L33" s="1">
        <v>5</v>
      </c>
      <c r="M33" s="1">
        <v>1460</v>
      </c>
      <c r="N33" s="1">
        <v>1485</v>
      </c>
      <c r="O33" s="1">
        <v>3</v>
      </c>
      <c r="P33" s="1">
        <v>1488</v>
      </c>
      <c r="Q33" s="1">
        <v>2940</v>
      </c>
      <c r="R33" s="1">
        <v>8</v>
      </c>
      <c r="S33" s="1">
        <v>2948</v>
      </c>
      <c r="V33" s="6" t="s">
        <v>91</v>
      </c>
      <c r="W33" s="10">
        <f t="shared" si="9"/>
        <v>11</v>
      </c>
      <c r="X33" s="10">
        <f t="shared" si="10"/>
        <v>13</v>
      </c>
      <c r="Y33" s="10">
        <f t="shared" si="11"/>
        <v>14</v>
      </c>
      <c r="Z33" s="10">
        <f t="shared" si="3"/>
        <v>27</v>
      </c>
      <c r="AA33" s="18"/>
      <c r="AB33" s="112" t="s">
        <v>92</v>
      </c>
      <c r="AC33" s="113"/>
      <c r="AD33" s="25">
        <f>VLOOKUP($A42,$A$2:$S$67,10,FALSE)</f>
        <v>268</v>
      </c>
      <c r="AE33" s="25">
        <f>VLOOKUP($A42,$A$2:$S$67,13,FALSE)</f>
        <v>260</v>
      </c>
      <c r="AF33" s="25">
        <f>VLOOKUP($A42,$A$2:$S$67,16,FALSE)</f>
        <v>312</v>
      </c>
      <c r="AG33" s="11">
        <f t="shared" si="12"/>
        <v>572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594</v>
      </c>
      <c r="H34" s="1">
        <v>2</v>
      </c>
      <c r="I34" s="1">
        <v>3</v>
      </c>
      <c r="J34" s="1">
        <v>599</v>
      </c>
      <c r="K34" s="1">
        <v>734</v>
      </c>
      <c r="L34" s="1">
        <v>3</v>
      </c>
      <c r="M34" s="1">
        <v>737</v>
      </c>
      <c r="N34" s="1">
        <v>745</v>
      </c>
      <c r="O34" s="1">
        <v>2</v>
      </c>
      <c r="P34" s="1">
        <v>747</v>
      </c>
      <c r="Q34" s="1">
        <v>1479</v>
      </c>
      <c r="R34" s="1">
        <v>5</v>
      </c>
      <c r="S34" s="1">
        <v>1484</v>
      </c>
      <c r="V34" s="6" t="s">
        <v>94</v>
      </c>
      <c r="W34" s="10">
        <f t="shared" si="9"/>
        <v>47</v>
      </c>
      <c r="X34" s="10">
        <f t="shared" si="10"/>
        <v>55</v>
      </c>
      <c r="Y34" s="10">
        <f t="shared" si="11"/>
        <v>54</v>
      </c>
      <c r="Z34" s="10">
        <f t="shared" si="3"/>
        <v>109</v>
      </c>
      <c r="AA34" s="18"/>
      <c r="AB34" s="112" t="s">
        <v>95</v>
      </c>
      <c r="AC34" s="113"/>
      <c r="AD34" s="25">
        <f>VLOOKUP($A43,$A$2:$S$67,10,FALSE)</f>
        <v>231</v>
      </c>
      <c r="AE34" s="25">
        <f>VLOOKUP($A43,$A$2:$S$67,13,FALSE)</f>
        <v>252</v>
      </c>
      <c r="AF34" s="25">
        <f>VLOOKUP($A43,$A$2:$S$67,16,FALSE)</f>
        <v>257</v>
      </c>
      <c r="AG34" s="11">
        <f t="shared" si="12"/>
        <v>509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6" t="s">
        <v>97</v>
      </c>
      <c r="W35" s="10">
        <f t="shared" si="9"/>
        <v>21</v>
      </c>
      <c r="X35" s="10">
        <f t="shared" si="10"/>
        <v>23</v>
      </c>
      <c r="Y35" s="10">
        <f t="shared" si="11"/>
        <v>15</v>
      </c>
      <c r="Z35" s="10">
        <f t="shared" si="3"/>
        <v>38</v>
      </c>
      <c r="AA35" s="18"/>
      <c r="AB35" s="112" t="s">
        <v>98</v>
      </c>
      <c r="AC35" s="113"/>
      <c r="AD35" s="25">
        <f>VLOOKUP($A32,$A$2:$S$67,10,FALSE)</f>
        <v>694</v>
      </c>
      <c r="AE35" s="25">
        <f>VLOOKUP($A32,$A$2:$S$67,13,FALSE)</f>
        <v>953</v>
      </c>
      <c r="AF35" s="25">
        <f>VLOOKUP($A32,$A$2:$S$67,16,FALSE)</f>
        <v>1017</v>
      </c>
      <c r="AG35" s="11">
        <f t="shared" si="12"/>
        <v>1970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648</v>
      </c>
      <c r="H36" s="1">
        <v>2</v>
      </c>
      <c r="I36" s="1">
        <v>1</v>
      </c>
      <c r="J36" s="1">
        <v>651</v>
      </c>
      <c r="K36" s="1">
        <v>699</v>
      </c>
      <c r="L36" s="1">
        <v>3</v>
      </c>
      <c r="M36" s="1">
        <v>702</v>
      </c>
      <c r="N36" s="1">
        <v>798</v>
      </c>
      <c r="O36" s="1">
        <v>2</v>
      </c>
      <c r="P36" s="1">
        <v>800</v>
      </c>
      <c r="Q36" s="1">
        <v>1497</v>
      </c>
      <c r="R36" s="1">
        <v>5</v>
      </c>
      <c r="S36" s="1">
        <v>1502</v>
      </c>
      <c r="V36" s="6" t="s">
        <v>100</v>
      </c>
      <c r="W36" s="10">
        <f t="shared" si="9"/>
        <v>117</v>
      </c>
      <c r="X36" s="10">
        <f t="shared" si="10"/>
        <v>118</v>
      </c>
      <c r="Y36" s="10">
        <f t="shared" si="11"/>
        <v>141</v>
      </c>
      <c r="Z36" s="10">
        <f t="shared" si="3"/>
        <v>259</v>
      </c>
      <c r="AA36" s="18"/>
      <c r="AB36" s="112" t="s">
        <v>90</v>
      </c>
      <c r="AC36" s="113"/>
      <c r="AD36" s="25">
        <f>VLOOKUP($A33,$A$2:$S$67,10,FALSE)</f>
        <v>977</v>
      </c>
      <c r="AE36" s="25">
        <f>VLOOKUP($A33,$A$2:$S$67,13,FALSE)</f>
        <v>1460</v>
      </c>
      <c r="AF36" s="25">
        <f>VLOOKUP($A33,$A$2:$S$67,16,FALSE)</f>
        <v>1488</v>
      </c>
      <c r="AG36" s="11">
        <f t="shared" si="12"/>
        <v>2948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452</v>
      </c>
      <c r="H37" s="1">
        <v>0</v>
      </c>
      <c r="I37" s="1">
        <v>1</v>
      </c>
      <c r="J37" s="1">
        <v>453</v>
      </c>
      <c r="K37" s="1">
        <v>529</v>
      </c>
      <c r="L37" s="1">
        <v>1</v>
      </c>
      <c r="M37" s="1">
        <v>530</v>
      </c>
      <c r="N37" s="1">
        <v>601</v>
      </c>
      <c r="O37" s="1">
        <v>0</v>
      </c>
      <c r="P37" s="1">
        <v>601</v>
      </c>
      <c r="Q37" s="1">
        <v>1130</v>
      </c>
      <c r="R37" s="1">
        <v>1</v>
      </c>
      <c r="S37" s="1">
        <v>1131</v>
      </c>
      <c r="V37" s="6" t="s">
        <v>102</v>
      </c>
      <c r="W37" s="10">
        <f t="shared" si="9"/>
        <v>164</v>
      </c>
      <c r="X37" s="10">
        <f t="shared" si="10"/>
        <v>152</v>
      </c>
      <c r="Y37" s="10">
        <f t="shared" si="11"/>
        <v>174</v>
      </c>
      <c r="Z37" s="10">
        <f t="shared" si="3"/>
        <v>326</v>
      </c>
      <c r="AA37" s="18"/>
      <c r="AB37" s="112" t="s">
        <v>93</v>
      </c>
      <c r="AC37" s="113"/>
      <c r="AD37" s="25">
        <f>VLOOKUP($A34,$A$2:$S$67,10,FALSE)</f>
        <v>599</v>
      </c>
      <c r="AE37" s="25">
        <f>VLOOKUP($A34,$A$2:$S$67,13,FALSE)</f>
        <v>737</v>
      </c>
      <c r="AF37" s="25">
        <f>VLOOKUP($A34,$A$2:$S$67,16,FALSE)</f>
        <v>747</v>
      </c>
      <c r="AG37" s="11">
        <f t="shared" si="12"/>
        <v>1484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416</v>
      </c>
      <c r="H38" s="1">
        <v>1</v>
      </c>
      <c r="I38" s="1">
        <v>3</v>
      </c>
      <c r="J38" s="1">
        <v>420</v>
      </c>
      <c r="K38" s="1">
        <v>620</v>
      </c>
      <c r="L38" s="1">
        <v>3</v>
      </c>
      <c r="M38" s="1">
        <v>623</v>
      </c>
      <c r="N38" s="1">
        <v>645</v>
      </c>
      <c r="O38" s="1">
        <v>5</v>
      </c>
      <c r="P38" s="1">
        <v>650</v>
      </c>
      <c r="Q38" s="1">
        <v>1265</v>
      </c>
      <c r="R38" s="1">
        <v>8</v>
      </c>
      <c r="S38" s="1">
        <v>1273</v>
      </c>
      <c r="V38" s="6" t="s">
        <v>104</v>
      </c>
      <c r="W38" s="10">
        <f t="shared" si="9"/>
        <v>41</v>
      </c>
      <c r="X38" s="10">
        <f t="shared" si="10"/>
        <v>41</v>
      </c>
      <c r="Y38" s="10">
        <f t="shared" si="11"/>
        <v>37</v>
      </c>
      <c r="Z38" s="10">
        <f t="shared" si="3"/>
        <v>78</v>
      </c>
      <c r="AA38" s="7"/>
      <c r="AB38" s="112" t="s">
        <v>73</v>
      </c>
      <c r="AC38" s="113"/>
      <c r="AD38" s="11">
        <f>SUM(AD31:AD37)</f>
        <v>4155</v>
      </c>
      <c r="AE38" s="11">
        <f>SUM(AE31:AE37)</f>
        <v>5331</v>
      </c>
      <c r="AF38" s="11">
        <f>SUM(AF31:AF37)</f>
        <v>5638</v>
      </c>
      <c r="AG38" s="11">
        <f>SUM(AG31:AG37)</f>
        <v>10969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329</v>
      </c>
      <c r="L39" s="1">
        <v>2</v>
      </c>
      <c r="M39" s="1">
        <v>331</v>
      </c>
      <c r="N39" s="1">
        <v>319</v>
      </c>
      <c r="O39" s="1">
        <v>5</v>
      </c>
      <c r="P39" s="1">
        <v>324</v>
      </c>
      <c r="Q39" s="1">
        <v>648</v>
      </c>
      <c r="R39" s="1">
        <v>7</v>
      </c>
      <c r="S39" s="1">
        <v>655</v>
      </c>
      <c r="V39" s="6" t="s">
        <v>106</v>
      </c>
      <c r="W39" s="10">
        <f t="shared" si="9"/>
        <v>31</v>
      </c>
      <c r="X39" s="10">
        <f t="shared" si="10"/>
        <v>30</v>
      </c>
      <c r="Y39" s="10">
        <f t="shared" si="11"/>
        <v>34</v>
      </c>
      <c r="Z39" s="10">
        <f t="shared" si="3"/>
        <v>64</v>
      </c>
      <c r="AA39" s="7"/>
      <c r="AB39" s="15"/>
      <c r="AC39" s="29"/>
      <c r="AD39" s="29"/>
      <c r="AE39" s="29"/>
      <c r="AF39" s="29"/>
      <c r="AG39" s="29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369</v>
      </c>
      <c r="H40" s="1">
        <v>4</v>
      </c>
      <c r="I40" s="1">
        <v>3</v>
      </c>
      <c r="J40" s="1">
        <v>376</v>
      </c>
      <c r="K40" s="1">
        <v>618</v>
      </c>
      <c r="L40" s="1">
        <v>3</v>
      </c>
      <c r="M40" s="1">
        <v>621</v>
      </c>
      <c r="N40" s="1">
        <v>631</v>
      </c>
      <c r="O40" s="1">
        <v>5</v>
      </c>
      <c r="P40" s="1">
        <v>636</v>
      </c>
      <c r="Q40" s="1">
        <v>1249</v>
      </c>
      <c r="R40" s="1">
        <v>8</v>
      </c>
      <c r="S40" s="1">
        <v>1257</v>
      </c>
      <c r="V40" s="6" t="s">
        <v>108</v>
      </c>
      <c r="W40" s="10">
        <f t="shared" si="9"/>
        <v>126</v>
      </c>
      <c r="X40" s="10">
        <f t="shared" si="10"/>
        <v>120</v>
      </c>
      <c r="Y40" s="10">
        <f t="shared" si="11"/>
        <v>141</v>
      </c>
      <c r="Z40" s="10">
        <f t="shared" si="3"/>
        <v>261</v>
      </c>
      <c r="AA40" s="7"/>
      <c r="AB40" s="15"/>
      <c r="AC40" s="29"/>
      <c r="AD40" s="29"/>
      <c r="AE40" s="29"/>
      <c r="AF40" s="29"/>
      <c r="AG40" s="29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318</v>
      </c>
      <c r="H41" s="1">
        <v>2</v>
      </c>
      <c r="I41" s="1">
        <v>4</v>
      </c>
      <c r="J41" s="1">
        <v>324</v>
      </c>
      <c r="K41" s="1">
        <v>516</v>
      </c>
      <c r="L41" s="1">
        <v>1</v>
      </c>
      <c r="M41" s="1">
        <v>517</v>
      </c>
      <c r="N41" s="1">
        <v>535</v>
      </c>
      <c r="O41" s="1">
        <v>5</v>
      </c>
      <c r="P41" s="1">
        <v>540</v>
      </c>
      <c r="Q41" s="1">
        <v>1051</v>
      </c>
      <c r="R41" s="1">
        <v>6</v>
      </c>
      <c r="S41" s="1">
        <v>1057</v>
      </c>
      <c r="V41" s="6" t="s">
        <v>110</v>
      </c>
      <c r="W41" s="10">
        <f t="shared" si="9"/>
        <v>53</v>
      </c>
      <c r="X41" s="10">
        <f t="shared" si="10"/>
        <v>52</v>
      </c>
      <c r="Y41" s="10">
        <f t="shared" si="11"/>
        <v>58</v>
      </c>
      <c r="Z41" s="10">
        <f t="shared" si="3"/>
        <v>110</v>
      </c>
      <c r="AA41" s="7"/>
      <c r="AB41" s="15"/>
      <c r="AC41" s="29"/>
      <c r="AD41" s="29"/>
      <c r="AE41" s="29"/>
      <c r="AF41" s="29"/>
      <c r="AG41" s="29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260</v>
      </c>
      <c r="H42" s="1">
        <v>5</v>
      </c>
      <c r="I42" s="1">
        <v>3</v>
      </c>
      <c r="J42" s="1">
        <v>268</v>
      </c>
      <c r="K42" s="1">
        <v>256</v>
      </c>
      <c r="L42" s="1">
        <v>4</v>
      </c>
      <c r="M42" s="1">
        <v>260</v>
      </c>
      <c r="N42" s="1">
        <v>306</v>
      </c>
      <c r="O42" s="1">
        <v>6</v>
      </c>
      <c r="P42" s="1">
        <v>312</v>
      </c>
      <c r="Q42" s="1">
        <v>562</v>
      </c>
      <c r="R42" s="1">
        <v>10</v>
      </c>
      <c r="S42" s="1">
        <v>572</v>
      </c>
      <c r="V42" s="6" t="s">
        <v>112</v>
      </c>
      <c r="W42" s="10">
        <f t="shared" si="9"/>
        <v>169</v>
      </c>
      <c r="X42" s="10">
        <f t="shared" si="10"/>
        <v>139</v>
      </c>
      <c r="Y42" s="10">
        <f t="shared" si="11"/>
        <v>156</v>
      </c>
      <c r="Z42" s="10">
        <f t="shared" si="3"/>
        <v>295</v>
      </c>
      <c r="AA42" s="7"/>
      <c r="AB42" s="15"/>
      <c r="AC42" s="16"/>
      <c r="AD42" s="19"/>
      <c r="AE42" s="19"/>
      <c r="AF42" s="19"/>
      <c r="AG42" s="19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231</v>
      </c>
      <c r="H43" s="1">
        <v>0</v>
      </c>
      <c r="I43" s="1">
        <v>0</v>
      </c>
      <c r="J43" s="1">
        <v>231</v>
      </c>
      <c r="K43" s="1">
        <v>252</v>
      </c>
      <c r="L43" s="1">
        <v>0</v>
      </c>
      <c r="M43" s="1">
        <v>252</v>
      </c>
      <c r="N43" s="1">
        <v>257</v>
      </c>
      <c r="O43" s="1">
        <v>0</v>
      </c>
      <c r="P43" s="1">
        <v>257</v>
      </c>
      <c r="Q43" s="1">
        <v>509</v>
      </c>
      <c r="R43" s="1">
        <v>0</v>
      </c>
      <c r="S43" s="1">
        <v>509</v>
      </c>
      <c r="V43" s="6" t="s">
        <v>114</v>
      </c>
      <c r="W43" s="10">
        <f t="shared" si="9"/>
        <v>46</v>
      </c>
      <c r="X43" s="10">
        <f t="shared" si="10"/>
        <v>44</v>
      </c>
      <c r="Y43" s="10">
        <f t="shared" si="11"/>
        <v>53</v>
      </c>
      <c r="Z43" s="10">
        <f t="shared" si="3"/>
        <v>97</v>
      </c>
      <c r="AA43" s="7"/>
      <c r="AB43" s="20"/>
      <c r="AC43" s="21" t="s">
        <v>115</v>
      </c>
      <c r="AD43" s="19"/>
      <c r="AE43" s="19"/>
      <c r="AF43" s="19"/>
      <c r="AG43" s="44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39</v>
      </c>
      <c r="L44" s="1">
        <v>0</v>
      </c>
      <c r="M44" s="1">
        <v>39</v>
      </c>
      <c r="N44" s="1">
        <v>46</v>
      </c>
      <c r="O44" s="1">
        <v>0</v>
      </c>
      <c r="P44" s="1">
        <v>46</v>
      </c>
      <c r="Q44" s="1">
        <v>85</v>
      </c>
      <c r="R44" s="1">
        <v>0</v>
      </c>
      <c r="S44" s="1">
        <v>85</v>
      </c>
      <c r="V44" s="6" t="s">
        <v>116</v>
      </c>
      <c r="W44" s="10">
        <f t="shared" si="9"/>
        <v>103</v>
      </c>
      <c r="X44" s="10">
        <f t="shared" si="10"/>
        <v>99</v>
      </c>
      <c r="Y44" s="10">
        <f t="shared" si="11"/>
        <v>110</v>
      </c>
      <c r="Z44" s="10">
        <f t="shared" si="3"/>
        <v>209</v>
      </c>
      <c r="AA44" s="7"/>
      <c r="AB44" s="20"/>
      <c r="AC44" s="31"/>
      <c r="AD44" s="22" t="s">
        <v>22</v>
      </c>
      <c r="AE44" s="22" t="s">
        <v>23</v>
      </c>
      <c r="AF44" s="22" t="s">
        <v>24</v>
      </c>
      <c r="AG44" s="22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92</v>
      </c>
      <c r="L45" s="1">
        <v>0</v>
      </c>
      <c r="M45" s="1">
        <v>92</v>
      </c>
      <c r="N45" s="1">
        <v>97</v>
      </c>
      <c r="O45" s="1">
        <v>0</v>
      </c>
      <c r="P45" s="1">
        <v>97</v>
      </c>
      <c r="Q45" s="1">
        <v>189</v>
      </c>
      <c r="R45" s="1">
        <v>0</v>
      </c>
      <c r="S45" s="1">
        <v>189</v>
      </c>
      <c r="V45" s="6" t="s">
        <v>117</v>
      </c>
      <c r="W45" s="10">
        <f t="shared" si="9"/>
        <v>18</v>
      </c>
      <c r="X45" s="10">
        <f t="shared" si="10"/>
        <v>14</v>
      </c>
      <c r="Y45" s="10">
        <f t="shared" si="11"/>
        <v>10</v>
      </c>
      <c r="Z45" s="10">
        <f t="shared" si="3"/>
        <v>24</v>
      </c>
      <c r="AA45" s="7"/>
      <c r="AB45" s="112" t="s">
        <v>118</v>
      </c>
      <c r="AC45" s="113"/>
      <c r="AD45" s="25">
        <f>VLOOKUP($A37,$A$2:$S$67,10,FALSE)</f>
        <v>453</v>
      </c>
      <c r="AE45" s="25">
        <f>VLOOKUP($A37,$A$2:$S$67,13,FALSE)</f>
        <v>530</v>
      </c>
      <c r="AF45" s="25">
        <f>VLOOKUP($A37,$A$2:$S$67,16,FALSE)</f>
        <v>601</v>
      </c>
      <c r="AG45" s="11">
        <f>AE45+AF45</f>
        <v>1131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69</v>
      </c>
      <c r="H46" s="1">
        <v>0</v>
      </c>
      <c r="I46" s="1">
        <v>0</v>
      </c>
      <c r="J46" s="1">
        <v>69</v>
      </c>
      <c r="K46" s="1">
        <v>71</v>
      </c>
      <c r="L46" s="1">
        <v>0</v>
      </c>
      <c r="M46" s="1">
        <v>71</v>
      </c>
      <c r="N46" s="1">
        <v>79</v>
      </c>
      <c r="O46" s="1">
        <v>0</v>
      </c>
      <c r="P46" s="1">
        <v>79</v>
      </c>
      <c r="Q46" s="1">
        <v>150</v>
      </c>
      <c r="R46" s="1">
        <v>0</v>
      </c>
      <c r="S46" s="1">
        <v>150</v>
      </c>
      <c r="V46" s="6" t="s">
        <v>119</v>
      </c>
      <c r="W46" s="10">
        <f t="shared" si="9"/>
        <v>110</v>
      </c>
      <c r="X46" s="10">
        <f t="shared" si="10"/>
        <v>123</v>
      </c>
      <c r="Y46" s="10">
        <f t="shared" si="11"/>
        <v>134</v>
      </c>
      <c r="Z46" s="10">
        <f t="shared" si="3"/>
        <v>257</v>
      </c>
      <c r="AA46" s="18"/>
      <c r="AB46" s="112" t="s">
        <v>120</v>
      </c>
      <c r="AC46" s="113"/>
      <c r="AD46" s="25">
        <f>VLOOKUP($A38,$A$2:$S$67,10,FALSE)</f>
        <v>420</v>
      </c>
      <c r="AE46" s="25">
        <f>VLOOKUP($A38,$A$2:$S$67,13,FALSE)</f>
        <v>623</v>
      </c>
      <c r="AF46" s="25">
        <f>VLOOKUP($A38,$A$2:$S$67,16,FALSE)</f>
        <v>650</v>
      </c>
      <c r="AG46" s="11">
        <f>AE46+AF46</f>
        <v>1273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45</v>
      </c>
      <c r="O47" s="1">
        <v>0</v>
      </c>
      <c r="P47" s="1">
        <v>45</v>
      </c>
      <c r="Q47" s="1">
        <v>91</v>
      </c>
      <c r="R47" s="1">
        <v>0</v>
      </c>
      <c r="S47" s="1">
        <v>91</v>
      </c>
      <c r="V47" s="6" t="s">
        <v>121</v>
      </c>
      <c r="W47" s="10">
        <f t="shared" si="9"/>
        <v>57</v>
      </c>
      <c r="X47" s="10">
        <f t="shared" si="10"/>
        <v>55</v>
      </c>
      <c r="Y47" s="10">
        <f t="shared" si="11"/>
        <v>68</v>
      </c>
      <c r="Z47" s="10">
        <f t="shared" si="3"/>
        <v>123</v>
      </c>
      <c r="AA47" s="18"/>
      <c r="AB47" s="112" t="s">
        <v>122</v>
      </c>
      <c r="AC47" s="113"/>
      <c r="AD47" s="25">
        <f>VLOOKUP($A39,$A$2:$S$67,10,FALSE)</f>
        <v>197</v>
      </c>
      <c r="AE47" s="25">
        <f>VLOOKUP($A39,$A$2:$S$67,13,FALSE)</f>
        <v>331</v>
      </c>
      <c r="AF47" s="25">
        <f>VLOOKUP($A39,$A$2:$S$67,16,FALSE)</f>
        <v>324</v>
      </c>
      <c r="AG47" s="11">
        <f>AE47+AF47</f>
        <v>655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11</v>
      </c>
      <c r="H48" s="1">
        <v>0</v>
      </c>
      <c r="I48" s="1">
        <v>0</v>
      </c>
      <c r="J48" s="1">
        <v>11</v>
      </c>
      <c r="K48" s="1">
        <v>13</v>
      </c>
      <c r="L48" s="1">
        <v>0</v>
      </c>
      <c r="M48" s="1">
        <v>13</v>
      </c>
      <c r="N48" s="1">
        <v>14</v>
      </c>
      <c r="O48" s="1">
        <v>0</v>
      </c>
      <c r="P48" s="1">
        <v>14</v>
      </c>
      <c r="Q48" s="1">
        <v>27</v>
      </c>
      <c r="R48" s="1">
        <v>0</v>
      </c>
      <c r="S48" s="1">
        <v>27</v>
      </c>
      <c r="V48" s="6" t="s">
        <v>123</v>
      </c>
      <c r="W48" s="10">
        <f t="shared" si="9"/>
        <v>374</v>
      </c>
      <c r="X48" s="10">
        <f t="shared" si="10"/>
        <v>404</v>
      </c>
      <c r="Y48" s="10">
        <f t="shared" si="11"/>
        <v>390</v>
      </c>
      <c r="Z48" s="10">
        <f t="shared" si="3"/>
        <v>794</v>
      </c>
      <c r="AA48" s="18"/>
      <c r="AB48" s="112" t="s">
        <v>124</v>
      </c>
      <c r="AC48" s="113"/>
      <c r="AD48" s="25">
        <f>VLOOKUP($A40,$A$2:$S$67,10,FALSE)</f>
        <v>376</v>
      </c>
      <c r="AE48" s="25">
        <f>VLOOKUP($A40,$A$2:$S$67,13,FALSE)</f>
        <v>621</v>
      </c>
      <c r="AF48" s="25">
        <f>VLOOKUP($A40,$A$2:$S$67,16,FALSE)</f>
        <v>636</v>
      </c>
      <c r="AG48" s="11">
        <f>AE48+AF48</f>
        <v>1257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47</v>
      </c>
      <c r="H49" s="1">
        <v>0</v>
      </c>
      <c r="I49" s="1">
        <v>0</v>
      </c>
      <c r="J49" s="1">
        <v>47</v>
      </c>
      <c r="K49" s="1">
        <v>55</v>
      </c>
      <c r="L49" s="1">
        <v>0</v>
      </c>
      <c r="M49" s="1">
        <v>55</v>
      </c>
      <c r="N49" s="1">
        <v>54</v>
      </c>
      <c r="O49" s="1">
        <v>0</v>
      </c>
      <c r="P49" s="1">
        <v>54</v>
      </c>
      <c r="Q49" s="1">
        <v>109</v>
      </c>
      <c r="R49" s="1">
        <v>0</v>
      </c>
      <c r="S49" s="1">
        <v>109</v>
      </c>
      <c r="V49" s="6" t="s">
        <v>125</v>
      </c>
      <c r="W49" s="10">
        <f t="shared" si="9"/>
        <v>18</v>
      </c>
      <c r="X49" s="10">
        <f t="shared" si="10"/>
        <v>15</v>
      </c>
      <c r="Y49" s="10">
        <f t="shared" si="11"/>
        <v>17</v>
      </c>
      <c r="Z49" s="10">
        <f t="shared" si="3"/>
        <v>32</v>
      </c>
      <c r="AA49" s="7"/>
      <c r="AB49" s="112" t="s">
        <v>109</v>
      </c>
      <c r="AC49" s="113"/>
      <c r="AD49" s="25">
        <f>VLOOKUP($A41,$A$2:$S$67,10,FALSE)</f>
        <v>324</v>
      </c>
      <c r="AE49" s="25">
        <f>VLOOKUP($A41,$A$2:$S$67,13,FALSE)</f>
        <v>517</v>
      </c>
      <c r="AF49" s="25">
        <f>VLOOKUP($A41,$A$2:$S$67,16,FALSE)</f>
        <v>540</v>
      </c>
      <c r="AG49" s="11">
        <f>AE49+AF49</f>
        <v>1057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6" t="s">
        <v>126</v>
      </c>
      <c r="W50" s="10">
        <f t="shared" si="9"/>
        <v>38</v>
      </c>
      <c r="X50" s="10">
        <f t="shared" si="10"/>
        <v>38</v>
      </c>
      <c r="Y50" s="10">
        <f t="shared" si="11"/>
        <v>34</v>
      </c>
      <c r="Z50" s="10">
        <f t="shared" si="3"/>
        <v>72</v>
      </c>
      <c r="AA50" s="7"/>
      <c r="AB50" s="112" t="s">
        <v>73</v>
      </c>
      <c r="AC50" s="113"/>
      <c r="AD50" s="11">
        <f>SUM(AD45:AD49)</f>
        <v>1770</v>
      </c>
      <c r="AE50" s="11">
        <f>SUM(AE45:AE49)</f>
        <v>2622</v>
      </c>
      <c r="AF50" s="11">
        <f>SUM(AF45:AF49)</f>
        <v>2751</v>
      </c>
      <c r="AG50" s="11">
        <f>SUM(AG45:AG49)</f>
        <v>5373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114</v>
      </c>
      <c r="H51" s="1">
        <v>3</v>
      </c>
      <c r="I51" s="1">
        <v>0</v>
      </c>
      <c r="J51" s="1">
        <v>117</v>
      </c>
      <c r="K51" s="1">
        <v>115</v>
      </c>
      <c r="L51" s="1">
        <v>3</v>
      </c>
      <c r="M51" s="1">
        <v>118</v>
      </c>
      <c r="N51" s="1">
        <v>141</v>
      </c>
      <c r="O51" s="1">
        <v>0</v>
      </c>
      <c r="P51" s="1">
        <v>141</v>
      </c>
      <c r="Q51" s="1">
        <v>256</v>
      </c>
      <c r="R51" s="1">
        <v>3</v>
      </c>
      <c r="S51" s="1">
        <v>259</v>
      </c>
      <c r="V51" s="6" t="s">
        <v>127</v>
      </c>
      <c r="W51" s="10">
        <f t="shared" si="9"/>
        <v>19</v>
      </c>
      <c r="X51" s="10">
        <f t="shared" si="10"/>
        <v>21</v>
      </c>
      <c r="Y51" s="10">
        <f t="shared" si="11"/>
        <v>16</v>
      </c>
      <c r="Z51" s="10">
        <f t="shared" si="3"/>
        <v>37</v>
      </c>
      <c r="AA51" s="7"/>
      <c r="AB51" s="15"/>
      <c r="AC51" s="29"/>
      <c r="AD51" s="2"/>
      <c r="AE51" s="2"/>
      <c r="AF51" s="2"/>
      <c r="AG51" s="2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150</v>
      </c>
      <c r="H52" s="1">
        <v>13</v>
      </c>
      <c r="I52" s="1">
        <v>1</v>
      </c>
      <c r="J52" s="1">
        <v>164</v>
      </c>
      <c r="K52" s="1">
        <v>150</v>
      </c>
      <c r="L52" s="1">
        <v>2</v>
      </c>
      <c r="M52" s="1">
        <v>152</v>
      </c>
      <c r="N52" s="1">
        <v>162</v>
      </c>
      <c r="O52" s="1">
        <v>12</v>
      </c>
      <c r="P52" s="1">
        <v>174</v>
      </c>
      <c r="Q52" s="1">
        <v>312</v>
      </c>
      <c r="R52" s="1">
        <v>14</v>
      </c>
      <c r="S52" s="1">
        <v>326</v>
      </c>
      <c r="V52" s="6" t="s">
        <v>128</v>
      </c>
      <c r="W52" s="10">
        <f t="shared" si="9"/>
        <v>55</v>
      </c>
      <c r="X52" s="10">
        <f t="shared" si="10"/>
        <v>60</v>
      </c>
      <c r="Y52" s="10">
        <f t="shared" si="11"/>
        <v>68</v>
      </c>
      <c r="Z52" s="10">
        <f t="shared" si="3"/>
        <v>128</v>
      </c>
      <c r="AA52" s="7"/>
      <c r="AB52" s="15"/>
      <c r="AC52" s="29"/>
      <c r="AD52" s="29"/>
      <c r="AE52" s="29"/>
      <c r="AF52" s="29"/>
      <c r="AG52" s="29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39</v>
      </c>
      <c r="H53" s="1">
        <v>0</v>
      </c>
      <c r="I53" s="1">
        <v>2</v>
      </c>
      <c r="J53" s="1">
        <v>41</v>
      </c>
      <c r="K53" s="1">
        <v>41</v>
      </c>
      <c r="L53" s="1">
        <v>0</v>
      </c>
      <c r="M53" s="1">
        <v>41</v>
      </c>
      <c r="N53" s="1">
        <v>35</v>
      </c>
      <c r="O53" s="1">
        <v>2</v>
      </c>
      <c r="P53" s="1">
        <v>37</v>
      </c>
      <c r="Q53" s="1">
        <v>76</v>
      </c>
      <c r="R53" s="1">
        <v>2</v>
      </c>
      <c r="S53" s="1">
        <v>78</v>
      </c>
      <c r="AB53" s="15"/>
      <c r="AC53" s="15"/>
      <c r="AD53" s="15"/>
      <c r="AE53" s="15"/>
      <c r="AF53" s="15"/>
      <c r="AG53" s="15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31</v>
      </c>
      <c r="H54" s="1">
        <v>0</v>
      </c>
      <c r="I54" s="1">
        <v>0</v>
      </c>
      <c r="J54" s="1">
        <v>31</v>
      </c>
      <c r="K54" s="1">
        <v>30</v>
      </c>
      <c r="L54" s="1">
        <v>0</v>
      </c>
      <c r="M54" s="1">
        <v>30</v>
      </c>
      <c r="N54" s="1">
        <v>34</v>
      </c>
      <c r="O54" s="1">
        <v>0</v>
      </c>
      <c r="P54" s="1">
        <v>34</v>
      </c>
      <c r="Q54" s="1">
        <v>64</v>
      </c>
      <c r="R54" s="1">
        <v>0</v>
      </c>
      <c r="S54" s="1">
        <v>64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106</v>
      </c>
      <c r="H55" s="1">
        <v>20</v>
      </c>
      <c r="I55" s="1">
        <v>0</v>
      </c>
      <c r="J55" s="1">
        <v>126</v>
      </c>
      <c r="K55" s="1">
        <v>114</v>
      </c>
      <c r="L55" s="1">
        <v>6</v>
      </c>
      <c r="M55" s="1">
        <v>120</v>
      </c>
      <c r="N55" s="1">
        <v>127</v>
      </c>
      <c r="O55" s="1">
        <v>14</v>
      </c>
      <c r="P55" s="1">
        <v>141</v>
      </c>
      <c r="Q55" s="1">
        <v>241</v>
      </c>
      <c r="R55" s="1">
        <v>20</v>
      </c>
      <c r="S55" s="1">
        <v>261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53</v>
      </c>
      <c r="H56" s="1">
        <v>0</v>
      </c>
      <c r="I56" s="1">
        <v>0</v>
      </c>
      <c r="J56" s="1">
        <v>53</v>
      </c>
      <c r="K56" s="1">
        <v>52</v>
      </c>
      <c r="L56" s="1">
        <v>0</v>
      </c>
      <c r="M56" s="1">
        <v>52</v>
      </c>
      <c r="N56" s="1">
        <v>58</v>
      </c>
      <c r="O56" s="1">
        <v>0</v>
      </c>
      <c r="P56" s="1">
        <v>58</v>
      </c>
      <c r="Q56" s="1">
        <v>110</v>
      </c>
      <c r="R56" s="1">
        <v>0</v>
      </c>
      <c r="S56" s="1">
        <v>110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156</v>
      </c>
      <c r="H57" s="1">
        <v>12</v>
      </c>
      <c r="I57" s="1">
        <v>1</v>
      </c>
      <c r="J57" s="1">
        <v>169</v>
      </c>
      <c r="K57" s="1">
        <v>139</v>
      </c>
      <c r="L57" s="1">
        <v>0</v>
      </c>
      <c r="M57" s="1">
        <v>139</v>
      </c>
      <c r="N57" s="1">
        <v>142</v>
      </c>
      <c r="O57" s="1">
        <v>14</v>
      </c>
      <c r="P57" s="1">
        <v>156</v>
      </c>
      <c r="Q57" s="1">
        <v>281</v>
      </c>
      <c r="R57" s="1">
        <v>14</v>
      </c>
      <c r="S57" s="1">
        <v>295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44</v>
      </c>
      <c r="L58" s="1">
        <v>0</v>
      </c>
      <c r="M58" s="1">
        <v>44</v>
      </c>
      <c r="N58" s="1">
        <v>53</v>
      </c>
      <c r="O58" s="1">
        <v>0</v>
      </c>
      <c r="P58" s="1">
        <v>53</v>
      </c>
      <c r="Q58" s="1">
        <v>97</v>
      </c>
      <c r="R58" s="1">
        <v>0</v>
      </c>
      <c r="S58" s="1">
        <v>97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98</v>
      </c>
      <c r="L59" s="1">
        <v>1</v>
      </c>
      <c r="M59" s="1">
        <v>99</v>
      </c>
      <c r="N59" s="1">
        <v>110</v>
      </c>
      <c r="O59" s="1">
        <v>0</v>
      </c>
      <c r="P59" s="1">
        <v>110</v>
      </c>
      <c r="Q59" s="1">
        <v>208</v>
      </c>
      <c r="R59" s="1">
        <v>1</v>
      </c>
      <c r="S59" s="1">
        <v>209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3</v>
      </c>
      <c r="I60" s="1">
        <v>0</v>
      </c>
      <c r="J60" s="1">
        <v>18</v>
      </c>
      <c r="K60" s="1">
        <v>11</v>
      </c>
      <c r="L60" s="1">
        <v>3</v>
      </c>
      <c r="M60" s="1">
        <v>14</v>
      </c>
      <c r="N60" s="1">
        <v>10</v>
      </c>
      <c r="O60" s="1">
        <v>0</v>
      </c>
      <c r="P60" s="1">
        <v>10</v>
      </c>
      <c r="Q60" s="1">
        <v>21</v>
      </c>
      <c r="R60" s="1">
        <v>3</v>
      </c>
      <c r="S60" s="1">
        <v>24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107</v>
      </c>
      <c r="H61" s="1">
        <v>2</v>
      </c>
      <c r="I61" s="1">
        <v>1</v>
      </c>
      <c r="J61" s="1">
        <v>110</v>
      </c>
      <c r="K61" s="1">
        <v>121</v>
      </c>
      <c r="L61" s="1">
        <v>2</v>
      </c>
      <c r="M61" s="1">
        <v>123</v>
      </c>
      <c r="N61" s="1">
        <v>133</v>
      </c>
      <c r="O61" s="1">
        <v>1</v>
      </c>
      <c r="P61" s="1">
        <v>134</v>
      </c>
      <c r="Q61" s="1">
        <v>254</v>
      </c>
      <c r="R61" s="1">
        <v>3</v>
      </c>
      <c r="S61" s="1">
        <v>257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55</v>
      </c>
      <c r="H62" s="1">
        <v>1</v>
      </c>
      <c r="I62" s="1">
        <v>1</v>
      </c>
      <c r="J62" s="1">
        <v>57</v>
      </c>
      <c r="K62" s="1">
        <v>55</v>
      </c>
      <c r="L62" s="1">
        <v>0</v>
      </c>
      <c r="M62" s="1">
        <v>55</v>
      </c>
      <c r="N62" s="1">
        <v>66</v>
      </c>
      <c r="O62" s="1">
        <v>2</v>
      </c>
      <c r="P62" s="1">
        <v>68</v>
      </c>
      <c r="Q62" s="1">
        <v>121</v>
      </c>
      <c r="R62" s="1">
        <v>2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368</v>
      </c>
      <c r="H63" s="1">
        <v>4</v>
      </c>
      <c r="I63" s="1">
        <v>2</v>
      </c>
      <c r="J63" s="1">
        <v>374</v>
      </c>
      <c r="K63" s="1">
        <v>398</v>
      </c>
      <c r="L63" s="1">
        <v>6</v>
      </c>
      <c r="M63" s="1">
        <v>404</v>
      </c>
      <c r="N63" s="1">
        <v>390</v>
      </c>
      <c r="O63" s="1">
        <v>0</v>
      </c>
      <c r="P63" s="1">
        <v>390</v>
      </c>
      <c r="Q63" s="1">
        <v>788</v>
      </c>
      <c r="R63" s="1">
        <v>6</v>
      </c>
      <c r="S63" s="1">
        <v>794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15</v>
      </c>
      <c r="L64" s="1">
        <v>0</v>
      </c>
      <c r="M64" s="1">
        <v>15</v>
      </c>
      <c r="N64" s="1">
        <v>17</v>
      </c>
      <c r="O64" s="1">
        <v>0</v>
      </c>
      <c r="P64" s="1">
        <v>17</v>
      </c>
      <c r="Q64" s="1">
        <v>32</v>
      </c>
      <c r="R64" s="1">
        <v>0</v>
      </c>
      <c r="S64" s="1">
        <v>32</v>
      </c>
    </row>
    <row r="65" spans="1:19" x14ac:dyDescent="0.15">
      <c r="A65" s="1">
        <v>71</v>
      </c>
      <c r="B65" s="1" t="s">
        <v>126</v>
      </c>
      <c r="C65" s="1">
        <v>0</v>
      </c>
      <c r="E65" s="1">
        <v>0</v>
      </c>
      <c r="G65" s="1">
        <v>37</v>
      </c>
      <c r="H65" s="1">
        <v>1</v>
      </c>
      <c r="I65" s="1">
        <v>0</v>
      </c>
      <c r="J65" s="1">
        <v>38</v>
      </c>
      <c r="K65" s="1">
        <v>37</v>
      </c>
      <c r="L65" s="1">
        <v>1</v>
      </c>
      <c r="M65" s="1">
        <v>38</v>
      </c>
      <c r="N65" s="1">
        <v>34</v>
      </c>
      <c r="O65" s="1">
        <v>0</v>
      </c>
      <c r="P65" s="1">
        <v>34</v>
      </c>
      <c r="Q65" s="1">
        <v>71</v>
      </c>
      <c r="R65" s="1">
        <v>1</v>
      </c>
      <c r="S65" s="1">
        <v>72</v>
      </c>
    </row>
    <row r="66" spans="1:19" x14ac:dyDescent="0.15">
      <c r="A66" s="1">
        <v>72</v>
      </c>
      <c r="B66" s="1" t="s">
        <v>127</v>
      </c>
      <c r="C66" s="1">
        <v>0</v>
      </c>
      <c r="E66" s="1">
        <v>0</v>
      </c>
      <c r="G66" s="1">
        <v>14</v>
      </c>
      <c r="H66" s="1">
        <v>5</v>
      </c>
      <c r="I66" s="1">
        <v>0</v>
      </c>
      <c r="J66" s="1">
        <v>19</v>
      </c>
      <c r="K66" s="1">
        <v>16</v>
      </c>
      <c r="L66" s="1">
        <v>5</v>
      </c>
      <c r="M66" s="1">
        <v>21</v>
      </c>
      <c r="N66" s="1">
        <v>16</v>
      </c>
      <c r="O66" s="1">
        <v>0</v>
      </c>
      <c r="P66" s="1">
        <v>16</v>
      </c>
      <c r="Q66" s="1">
        <v>32</v>
      </c>
      <c r="R66" s="1">
        <v>5</v>
      </c>
      <c r="S66" s="1">
        <v>37</v>
      </c>
    </row>
    <row r="67" spans="1:19" x14ac:dyDescent="0.15">
      <c r="A67" s="1">
        <v>73</v>
      </c>
      <c r="B67" s="1" t="s">
        <v>128</v>
      </c>
      <c r="C67" s="1">
        <v>0</v>
      </c>
      <c r="E67" s="1">
        <v>0</v>
      </c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68</v>
      </c>
      <c r="O67" s="1">
        <v>0</v>
      </c>
      <c r="P67" s="1">
        <v>68</v>
      </c>
      <c r="Q67" s="1">
        <v>128</v>
      </c>
      <c r="R67" s="1">
        <v>0</v>
      </c>
      <c r="S67" s="1">
        <v>128</v>
      </c>
    </row>
    <row r="68" spans="1:19" x14ac:dyDescent="0.15">
      <c r="A68" s="1">
        <v>99</v>
      </c>
      <c r="B68" s="1" t="s">
        <v>130</v>
      </c>
      <c r="C68" s="1">
        <v>0</v>
      </c>
      <c r="E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2">
    <mergeCell ref="AB19:AC19"/>
    <mergeCell ref="V1:AC1"/>
    <mergeCell ref="AB3:AC3"/>
    <mergeCell ref="AB4:AC4"/>
    <mergeCell ref="AB5:AC5"/>
    <mergeCell ref="AB6:AC6"/>
    <mergeCell ref="AB7:AC7"/>
    <mergeCell ref="AB8:AB11"/>
    <mergeCell ref="AB13:AC13"/>
    <mergeCell ref="AB15:AC15"/>
    <mergeCell ref="AB17:AC17"/>
    <mergeCell ref="AB18:AC18"/>
    <mergeCell ref="AB36:AC36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35:AC35"/>
    <mergeCell ref="AB49:AC49"/>
    <mergeCell ref="AB50:AC50"/>
    <mergeCell ref="AB37:AC37"/>
    <mergeCell ref="AB38:AC38"/>
    <mergeCell ref="AB45:AC45"/>
    <mergeCell ref="AB46:AC46"/>
    <mergeCell ref="AB47:AC47"/>
    <mergeCell ref="AB48:AC48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N68"/>
  <sheetViews>
    <sheetView topLeftCell="V1" zoomScale="70" zoomScaleNormal="70" workbookViewId="0">
      <selection activeCell="V1" sqref="V1:AC1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67" hidden="1" customWidth="1"/>
    <col min="21" max="21" width="2.75" style="67" hidden="1" customWidth="1"/>
    <col min="22" max="22" width="19.625" style="68" customWidth="1"/>
    <col min="23" max="26" width="8.125" style="68" customWidth="1"/>
    <col min="27" max="27" width="5.25" style="68" customWidth="1"/>
    <col min="28" max="28" width="2.625" style="68" customWidth="1"/>
    <col min="29" max="29" width="16.625" style="68" customWidth="1"/>
    <col min="30" max="33" width="8.125" style="68" customWidth="1"/>
    <col min="34" max="34" width="6.125" style="68" customWidth="1"/>
    <col min="35" max="35" width="9" style="68" customWidth="1"/>
    <col min="36" max="16384" width="9" style="68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37" t="s">
        <v>145</v>
      </c>
      <c r="W1" s="138"/>
      <c r="X1" s="138"/>
      <c r="Y1" s="138"/>
      <c r="Z1" s="138"/>
      <c r="AA1" s="138"/>
      <c r="AB1" s="138"/>
      <c r="AC1" s="138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126</v>
      </c>
      <c r="H2" s="1">
        <v>3</v>
      </c>
      <c r="I2" s="1">
        <v>0</v>
      </c>
      <c r="J2" s="1">
        <v>129</v>
      </c>
      <c r="K2" s="1">
        <v>143</v>
      </c>
      <c r="L2" s="1">
        <v>4</v>
      </c>
      <c r="M2" s="1">
        <v>147</v>
      </c>
      <c r="N2" s="1">
        <v>170</v>
      </c>
      <c r="O2" s="1">
        <v>1</v>
      </c>
      <c r="P2" s="1">
        <v>171</v>
      </c>
      <c r="Q2" s="1">
        <v>313</v>
      </c>
      <c r="R2" s="1">
        <v>5</v>
      </c>
      <c r="S2" s="1">
        <v>318</v>
      </c>
      <c r="V2" s="69"/>
      <c r="W2" s="70"/>
      <c r="X2" s="70"/>
      <c r="Y2" s="70"/>
      <c r="Z2" s="70"/>
      <c r="AC2" s="71"/>
      <c r="AD2" s="71"/>
      <c r="AE2" s="71"/>
      <c r="AF2" s="71"/>
      <c r="AG2" s="71"/>
      <c r="AI2" s="72"/>
      <c r="AJ2" s="72"/>
      <c r="AK2" s="72"/>
      <c r="AL2" s="72"/>
      <c r="AM2" s="72"/>
      <c r="AN2" s="72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106" t="s">
        <v>21</v>
      </c>
      <c r="W3" s="106" t="s">
        <v>22</v>
      </c>
      <c r="X3" s="106" t="s">
        <v>23</v>
      </c>
      <c r="Y3" s="106" t="s">
        <v>24</v>
      </c>
      <c r="Z3" s="106" t="s">
        <v>25</v>
      </c>
      <c r="AA3" s="74"/>
      <c r="AB3" s="139" t="s">
        <v>26</v>
      </c>
      <c r="AC3" s="140"/>
      <c r="AD3" s="75" t="s">
        <v>22</v>
      </c>
      <c r="AE3" s="75" t="s">
        <v>27</v>
      </c>
      <c r="AF3" s="75" t="s">
        <v>24</v>
      </c>
      <c r="AG3" s="76" t="s">
        <v>25</v>
      </c>
      <c r="AI3" s="72"/>
      <c r="AJ3" s="72"/>
      <c r="AK3" s="72"/>
      <c r="AL3" s="72"/>
      <c r="AM3" s="72"/>
      <c r="AN3" s="72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106" t="s">
        <v>19</v>
      </c>
      <c r="W4" s="77">
        <f t="shared" ref="W4:W21" si="0">VLOOKUP($A2,$A$2:$S$67,10,FALSE)</f>
        <v>129</v>
      </c>
      <c r="X4" s="77">
        <f t="shared" ref="X4:X21" si="1">VLOOKUP($A2,$A$2:$S$67,13,FALSE)</f>
        <v>147</v>
      </c>
      <c r="Y4" s="77">
        <f t="shared" ref="Y4:Y21" si="2">VLOOKUP($A2,$A$2:$S$67,16,FALSE)</f>
        <v>171</v>
      </c>
      <c r="Z4" s="77">
        <f t="shared" ref="Z4:Z52" si="3">Y4+X4</f>
        <v>318</v>
      </c>
      <c r="AA4" s="74"/>
      <c r="AB4" s="141" t="s">
        <v>29</v>
      </c>
      <c r="AC4" s="142"/>
      <c r="AD4" s="56" t="s">
        <v>41</v>
      </c>
      <c r="AE4" s="77">
        <f>SUM(K2:K67)</f>
        <v>14228</v>
      </c>
      <c r="AF4" s="77">
        <f>SUM(N2:N67)</f>
        <v>15537</v>
      </c>
      <c r="AG4" s="78">
        <f>AE4+AF4</f>
        <v>29765</v>
      </c>
      <c r="AI4" s="72"/>
      <c r="AJ4" s="72"/>
      <c r="AK4" s="72"/>
      <c r="AL4" s="72"/>
      <c r="AM4" s="72"/>
      <c r="AN4" s="72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106" t="s">
        <v>20</v>
      </c>
      <c r="W5" s="77">
        <f t="shared" si="0"/>
        <v>27</v>
      </c>
      <c r="X5" s="77">
        <f t="shared" si="1"/>
        <v>33</v>
      </c>
      <c r="Y5" s="77">
        <f t="shared" si="2"/>
        <v>42</v>
      </c>
      <c r="Z5" s="77">
        <f t="shared" si="3"/>
        <v>75</v>
      </c>
      <c r="AA5" s="74"/>
      <c r="AB5" s="141" t="s">
        <v>31</v>
      </c>
      <c r="AC5" s="142"/>
      <c r="AD5" s="56" t="s">
        <v>41</v>
      </c>
      <c r="AE5" s="77">
        <f>SUM(L2:L67)</f>
        <v>84</v>
      </c>
      <c r="AF5" s="77">
        <f>SUM(O2:O67)</f>
        <v>112</v>
      </c>
      <c r="AG5" s="78">
        <f>AE5+AF5</f>
        <v>196</v>
      </c>
      <c r="AI5" s="72"/>
      <c r="AJ5" s="72"/>
      <c r="AK5" s="72"/>
      <c r="AL5" s="72"/>
      <c r="AM5" s="72"/>
      <c r="AN5" s="72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35</v>
      </c>
      <c r="H6" s="1">
        <v>0</v>
      </c>
      <c r="I6" s="1">
        <v>0</v>
      </c>
      <c r="J6" s="1">
        <v>35</v>
      </c>
      <c r="K6" s="1">
        <v>32</v>
      </c>
      <c r="L6" s="1">
        <v>0</v>
      </c>
      <c r="M6" s="1">
        <v>32</v>
      </c>
      <c r="N6" s="1">
        <v>36</v>
      </c>
      <c r="O6" s="1">
        <v>0</v>
      </c>
      <c r="P6" s="1">
        <v>36</v>
      </c>
      <c r="Q6" s="1">
        <v>68</v>
      </c>
      <c r="R6" s="1">
        <v>0</v>
      </c>
      <c r="S6" s="1">
        <v>68</v>
      </c>
      <c r="V6" s="106" t="s">
        <v>28</v>
      </c>
      <c r="W6" s="77">
        <f t="shared" si="0"/>
        <v>22</v>
      </c>
      <c r="X6" s="77">
        <f t="shared" si="1"/>
        <v>23</v>
      </c>
      <c r="Y6" s="77">
        <f t="shared" si="2"/>
        <v>21</v>
      </c>
      <c r="Z6" s="77">
        <f t="shared" si="3"/>
        <v>44</v>
      </c>
      <c r="AA6" s="74"/>
      <c r="AB6" s="143" t="s">
        <v>33</v>
      </c>
      <c r="AC6" s="144"/>
      <c r="AD6" s="79">
        <f>SUM(J2:J67)</f>
        <v>12543</v>
      </c>
      <c r="AE6" s="79">
        <f>SUM(AE4:AE5)</f>
        <v>14312</v>
      </c>
      <c r="AF6" s="77">
        <f>SUM(AF4:AF5)</f>
        <v>15649</v>
      </c>
      <c r="AG6" s="80">
        <f>SUM(AG4:AG5)</f>
        <v>29961</v>
      </c>
      <c r="AI6" s="72"/>
      <c r="AJ6" s="72"/>
      <c r="AK6" s="72"/>
      <c r="AL6" s="72"/>
      <c r="AM6" s="72"/>
      <c r="AN6" s="72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66</v>
      </c>
      <c r="H7" s="1">
        <v>0</v>
      </c>
      <c r="I7" s="1">
        <v>0</v>
      </c>
      <c r="J7" s="1">
        <v>66</v>
      </c>
      <c r="K7" s="1">
        <v>73</v>
      </c>
      <c r="L7" s="1">
        <v>0</v>
      </c>
      <c r="M7" s="1">
        <v>73</v>
      </c>
      <c r="N7" s="1">
        <v>79</v>
      </c>
      <c r="O7" s="1">
        <v>0</v>
      </c>
      <c r="P7" s="1">
        <v>79</v>
      </c>
      <c r="Q7" s="1">
        <v>152</v>
      </c>
      <c r="R7" s="1">
        <v>0</v>
      </c>
      <c r="S7" s="1">
        <v>152</v>
      </c>
      <c r="V7" s="106" t="s">
        <v>30</v>
      </c>
      <c r="W7" s="77">
        <f t="shared" si="0"/>
        <v>60</v>
      </c>
      <c r="X7" s="77">
        <f t="shared" si="1"/>
        <v>50</v>
      </c>
      <c r="Y7" s="77">
        <f t="shared" si="2"/>
        <v>66</v>
      </c>
      <c r="Z7" s="77">
        <f t="shared" si="3"/>
        <v>116</v>
      </c>
      <c r="AA7" s="74"/>
      <c r="AB7" s="133" t="s">
        <v>35</v>
      </c>
      <c r="AC7" s="134"/>
      <c r="AD7" s="81">
        <f>AD8-AD10-AD11</f>
        <v>-7</v>
      </c>
      <c r="AE7" s="81">
        <f>AE8+AE9-AE10-AE11</f>
        <v>-26</v>
      </c>
      <c r="AF7" s="81">
        <f>AF8+AF9-AF10-AF11</f>
        <v>-21</v>
      </c>
      <c r="AG7" s="81">
        <f>AG8+AG9-AG10-AG11</f>
        <v>-47</v>
      </c>
      <c r="AI7" s="72"/>
      <c r="AJ7" s="72"/>
      <c r="AK7" s="72"/>
      <c r="AL7" s="72"/>
      <c r="AM7" s="72"/>
      <c r="AN7" s="72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41</v>
      </c>
      <c r="O8" s="1">
        <v>0</v>
      </c>
      <c r="P8" s="1">
        <v>41</v>
      </c>
      <c r="Q8" s="1">
        <v>78</v>
      </c>
      <c r="R8" s="1">
        <v>0</v>
      </c>
      <c r="S8" s="1">
        <v>78</v>
      </c>
      <c r="V8" s="106" t="s">
        <v>32</v>
      </c>
      <c r="W8" s="77">
        <f t="shared" si="0"/>
        <v>35</v>
      </c>
      <c r="X8" s="77">
        <f t="shared" si="1"/>
        <v>32</v>
      </c>
      <c r="Y8" s="77">
        <f t="shared" si="2"/>
        <v>36</v>
      </c>
      <c r="Z8" s="77">
        <f t="shared" si="3"/>
        <v>68</v>
      </c>
      <c r="AA8" s="74"/>
      <c r="AB8" s="124" t="s">
        <v>37</v>
      </c>
      <c r="AC8" s="65" t="s">
        <v>38</v>
      </c>
      <c r="AD8" s="58">
        <v>21</v>
      </c>
      <c r="AE8" s="58">
        <v>15</v>
      </c>
      <c r="AF8" s="58">
        <v>16</v>
      </c>
      <c r="AG8" s="58">
        <f t="shared" ref="AG8:AG11" si="4">SUM(AE8:AF8)</f>
        <v>31</v>
      </c>
      <c r="AI8" s="72"/>
      <c r="AJ8" s="72"/>
      <c r="AK8" s="72"/>
      <c r="AL8" s="72"/>
      <c r="AM8" s="72"/>
      <c r="AN8" s="72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106" t="s">
        <v>34</v>
      </c>
      <c r="W9" s="77">
        <f t="shared" si="0"/>
        <v>66</v>
      </c>
      <c r="X9" s="77">
        <f t="shared" si="1"/>
        <v>73</v>
      </c>
      <c r="Y9" s="77">
        <f t="shared" si="2"/>
        <v>79</v>
      </c>
      <c r="Z9" s="77">
        <f t="shared" si="3"/>
        <v>152</v>
      </c>
      <c r="AA9" s="74"/>
      <c r="AB9" s="125"/>
      <c r="AC9" s="59" t="s">
        <v>40</v>
      </c>
      <c r="AD9" s="59" t="s">
        <v>41</v>
      </c>
      <c r="AE9" s="60">
        <v>4</v>
      </c>
      <c r="AF9" s="60">
        <v>2</v>
      </c>
      <c r="AG9" s="60">
        <f t="shared" si="4"/>
        <v>6</v>
      </c>
      <c r="AI9" s="72"/>
      <c r="AJ9" s="72"/>
      <c r="AK9" s="72"/>
      <c r="AL9" s="72"/>
      <c r="AM9" s="72"/>
      <c r="AN9" s="72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130</v>
      </c>
      <c r="L10" s="1">
        <v>0</v>
      </c>
      <c r="M10" s="1">
        <v>130</v>
      </c>
      <c r="N10" s="1">
        <v>140</v>
      </c>
      <c r="O10" s="1">
        <v>1</v>
      </c>
      <c r="P10" s="1">
        <v>141</v>
      </c>
      <c r="Q10" s="1">
        <v>270</v>
      </c>
      <c r="R10" s="1">
        <v>1</v>
      </c>
      <c r="S10" s="1">
        <v>271</v>
      </c>
      <c r="V10" s="106" t="s">
        <v>36</v>
      </c>
      <c r="W10" s="77">
        <f t="shared" si="0"/>
        <v>38</v>
      </c>
      <c r="X10" s="77">
        <f t="shared" si="1"/>
        <v>37</v>
      </c>
      <c r="Y10" s="77">
        <f t="shared" si="2"/>
        <v>41</v>
      </c>
      <c r="Z10" s="77">
        <f t="shared" si="3"/>
        <v>78</v>
      </c>
      <c r="AA10" s="74"/>
      <c r="AB10" s="125"/>
      <c r="AC10" s="65" t="s">
        <v>43</v>
      </c>
      <c r="AD10" s="58">
        <v>16</v>
      </c>
      <c r="AE10" s="58">
        <v>32</v>
      </c>
      <c r="AF10" s="58">
        <v>25</v>
      </c>
      <c r="AG10" s="58">
        <f t="shared" si="4"/>
        <v>57</v>
      </c>
      <c r="AI10" s="72"/>
      <c r="AJ10" s="72"/>
      <c r="AK10" s="72"/>
      <c r="AL10" s="72"/>
      <c r="AM10" s="72"/>
      <c r="AN10" s="72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3</v>
      </c>
      <c r="I11" s="1">
        <v>0</v>
      </c>
      <c r="J11" s="1">
        <v>100</v>
      </c>
      <c r="K11" s="1">
        <v>92</v>
      </c>
      <c r="L11" s="1">
        <v>2</v>
      </c>
      <c r="M11" s="1">
        <v>94</v>
      </c>
      <c r="N11" s="1">
        <v>97</v>
      </c>
      <c r="O11" s="1">
        <v>1</v>
      </c>
      <c r="P11" s="1">
        <v>98</v>
      </c>
      <c r="Q11" s="1">
        <v>189</v>
      </c>
      <c r="R11" s="1">
        <v>3</v>
      </c>
      <c r="S11" s="1">
        <v>192</v>
      </c>
      <c r="V11" s="106" t="s">
        <v>39</v>
      </c>
      <c r="W11" s="77">
        <f t="shared" si="0"/>
        <v>56</v>
      </c>
      <c r="X11" s="77">
        <f t="shared" si="1"/>
        <v>55</v>
      </c>
      <c r="Y11" s="77">
        <f t="shared" si="2"/>
        <v>51</v>
      </c>
      <c r="Z11" s="77">
        <f t="shared" si="3"/>
        <v>106</v>
      </c>
      <c r="AA11" s="74"/>
      <c r="AB11" s="126"/>
      <c r="AC11" s="66" t="s">
        <v>45</v>
      </c>
      <c r="AD11" s="37">
        <v>12</v>
      </c>
      <c r="AE11" s="37">
        <v>13</v>
      </c>
      <c r="AF11" s="37">
        <v>14</v>
      </c>
      <c r="AG11" s="58">
        <f t="shared" si="4"/>
        <v>27</v>
      </c>
      <c r="AI11" s="72"/>
      <c r="AJ11" s="72"/>
      <c r="AK11" s="72"/>
      <c r="AL11" s="72"/>
      <c r="AM11" s="72"/>
      <c r="AN11" s="72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58</v>
      </c>
      <c r="L12" s="1">
        <v>0</v>
      </c>
      <c r="M12" s="1">
        <v>58</v>
      </c>
      <c r="N12" s="1">
        <v>64</v>
      </c>
      <c r="O12" s="1">
        <v>0</v>
      </c>
      <c r="P12" s="1">
        <v>64</v>
      </c>
      <c r="Q12" s="1">
        <v>122</v>
      </c>
      <c r="R12" s="1">
        <v>0</v>
      </c>
      <c r="S12" s="1">
        <v>122</v>
      </c>
      <c r="V12" s="106" t="s">
        <v>42</v>
      </c>
      <c r="W12" s="77">
        <f t="shared" si="0"/>
        <v>121</v>
      </c>
      <c r="X12" s="77">
        <f t="shared" si="1"/>
        <v>130</v>
      </c>
      <c r="Y12" s="77">
        <f t="shared" si="2"/>
        <v>141</v>
      </c>
      <c r="Z12" s="77">
        <f t="shared" si="3"/>
        <v>271</v>
      </c>
      <c r="AA12" s="74"/>
      <c r="AB12" s="83"/>
      <c r="AC12" s="84"/>
      <c r="AD12" s="85"/>
      <c r="AE12" s="85"/>
      <c r="AF12" s="85"/>
      <c r="AG12" s="85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117</v>
      </c>
      <c r="L13" s="1">
        <v>2</v>
      </c>
      <c r="M13" s="1">
        <v>119</v>
      </c>
      <c r="N13" s="1">
        <v>122</v>
      </c>
      <c r="O13" s="1">
        <v>2</v>
      </c>
      <c r="P13" s="1">
        <v>124</v>
      </c>
      <c r="Q13" s="1">
        <v>239</v>
      </c>
      <c r="R13" s="1">
        <v>4</v>
      </c>
      <c r="S13" s="1">
        <v>243</v>
      </c>
      <c r="V13" s="106" t="s">
        <v>44</v>
      </c>
      <c r="W13" s="77">
        <f t="shared" si="0"/>
        <v>100</v>
      </c>
      <c r="X13" s="77">
        <f t="shared" si="1"/>
        <v>94</v>
      </c>
      <c r="Y13" s="77">
        <f t="shared" si="2"/>
        <v>98</v>
      </c>
      <c r="Z13" s="77">
        <f t="shared" si="3"/>
        <v>192</v>
      </c>
      <c r="AA13" s="86"/>
      <c r="AB13" s="145" t="s">
        <v>140</v>
      </c>
      <c r="AC13" s="142"/>
      <c r="AD13" s="145"/>
      <c r="AE13" s="146"/>
      <c r="AF13" s="146"/>
      <c r="AG13" s="142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106" t="s">
        <v>46</v>
      </c>
      <c r="W14" s="77">
        <f t="shared" si="0"/>
        <v>51</v>
      </c>
      <c r="X14" s="77">
        <f t="shared" si="1"/>
        <v>58</v>
      </c>
      <c r="Y14" s="77">
        <f t="shared" si="2"/>
        <v>64</v>
      </c>
      <c r="Z14" s="77">
        <f t="shared" si="3"/>
        <v>122</v>
      </c>
      <c r="AA14" s="86"/>
      <c r="AB14" s="88"/>
      <c r="AC14" s="89"/>
      <c r="AD14" s="106" t="s">
        <v>22</v>
      </c>
      <c r="AE14" s="106" t="s">
        <v>23</v>
      </c>
      <c r="AF14" s="106" t="s">
        <v>24</v>
      </c>
      <c r="AG14" s="106" t="s">
        <v>25</v>
      </c>
      <c r="AI14" s="72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34</v>
      </c>
      <c r="H15" s="1">
        <v>0</v>
      </c>
      <c r="I15" s="1">
        <v>0</v>
      </c>
      <c r="J15" s="1">
        <v>34</v>
      </c>
      <c r="K15" s="1">
        <v>31</v>
      </c>
      <c r="L15" s="1">
        <v>0</v>
      </c>
      <c r="M15" s="1">
        <v>31</v>
      </c>
      <c r="N15" s="1">
        <v>41</v>
      </c>
      <c r="O15" s="1">
        <v>0</v>
      </c>
      <c r="P15" s="1">
        <v>41</v>
      </c>
      <c r="Q15" s="1">
        <v>72</v>
      </c>
      <c r="R15" s="1">
        <v>0</v>
      </c>
      <c r="S15" s="1">
        <v>72</v>
      </c>
      <c r="V15" s="106" t="s">
        <v>47</v>
      </c>
      <c r="W15" s="77">
        <f t="shared" si="0"/>
        <v>106</v>
      </c>
      <c r="X15" s="77">
        <f t="shared" si="1"/>
        <v>119</v>
      </c>
      <c r="Y15" s="77">
        <f t="shared" si="2"/>
        <v>124</v>
      </c>
      <c r="Z15" s="77">
        <f t="shared" si="3"/>
        <v>243</v>
      </c>
      <c r="AA15" s="86"/>
      <c r="AB15" s="150" t="s">
        <v>66</v>
      </c>
      <c r="AC15" s="151"/>
      <c r="AD15" s="90">
        <f>VLOOKUP($A22,$A$2:$S$67,10,FALSE)+AD16</f>
        <v>806</v>
      </c>
      <c r="AE15" s="90">
        <f>VLOOKUP($A22,$A$2:$S$67,13,FALSE)+AE16</f>
        <v>836</v>
      </c>
      <c r="AF15" s="90">
        <f>VLOOKUP($A22,$A$2:$S$67,16,FALSE)+AF16</f>
        <v>963</v>
      </c>
      <c r="AG15" s="90">
        <f t="shared" ref="AG15:AG23" si="5">AE15+AF15</f>
        <v>1799</v>
      </c>
      <c r="AI15" s="72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28</v>
      </c>
      <c r="L16" s="1">
        <v>0</v>
      </c>
      <c r="M16" s="1">
        <v>28</v>
      </c>
      <c r="N16" s="1">
        <v>37</v>
      </c>
      <c r="O16" s="1">
        <v>0</v>
      </c>
      <c r="P16" s="1">
        <v>37</v>
      </c>
      <c r="Q16" s="1">
        <v>65</v>
      </c>
      <c r="R16" s="1">
        <v>0</v>
      </c>
      <c r="S16" s="1">
        <v>65</v>
      </c>
      <c r="V16" s="106" t="s">
        <v>49</v>
      </c>
      <c r="W16" s="77">
        <f t="shared" si="0"/>
        <v>12</v>
      </c>
      <c r="X16" s="77">
        <f t="shared" si="1"/>
        <v>11</v>
      </c>
      <c r="Y16" s="77">
        <f t="shared" si="2"/>
        <v>14</v>
      </c>
      <c r="Z16" s="77">
        <f t="shared" si="3"/>
        <v>25</v>
      </c>
      <c r="AA16" s="86"/>
      <c r="AB16" s="91" t="s">
        <v>141</v>
      </c>
      <c r="AC16" s="92" t="s">
        <v>142</v>
      </c>
      <c r="AD16" s="93">
        <f>VLOOKUP($A36,$A$2:$S$67,10,FALSE)</f>
        <v>660</v>
      </c>
      <c r="AE16" s="93">
        <f>VLOOKUP($A36,$A$2:$S$67,13,FALSE)</f>
        <v>691</v>
      </c>
      <c r="AF16" s="94">
        <f>VLOOKUP($A36,$A$2:$S$67,16,FALSE)</f>
        <v>801</v>
      </c>
      <c r="AG16" s="95">
        <f t="shared" si="5"/>
        <v>1492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39</v>
      </c>
      <c r="O17" s="1">
        <v>0</v>
      </c>
      <c r="P17" s="1">
        <v>39</v>
      </c>
      <c r="Q17" s="1">
        <v>80</v>
      </c>
      <c r="R17" s="1">
        <v>0</v>
      </c>
      <c r="S17" s="1">
        <v>80</v>
      </c>
      <c r="V17" s="106" t="s">
        <v>50</v>
      </c>
      <c r="W17" s="77">
        <f t="shared" si="0"/>
        <v>34</v>
      </c>
      <c r="X17" s="77">
        <f t="shared" si="1"/>
        <v>31</v>
      </c>
      <c r="Y17" s="77">
        <f t="shared" si="2"/>
        <v>41</v>
      </c>
      <c r="Z17" s="77">
        <f t="shared" si="3"/>
        <v>72</v>
      </c>
      <c r="AA17" s="86"/>
      <c r="AB17" s="145" t="s">
        <v>69</v>
      </c>
      <c r="AC17" s="142"/>
      <c r="AD17" s="82">
        <f t="shared" ref="AD17:AD23" si="6">VLOOKUP($A23,$A$2:$S$67,10,FALSE)</f>
        <v>227</v>
      </c>
      <c r="AE17" s="82">
        <f t="shared" ref="AE17:AE23" si="7">VLOOKUP($A23,$A$2:$S$67,13,FALSE)</f>
        <v>190</v>
      </c>
      <c r="AF17" s="82">
        <f t="shared" ref="AF17:AF23" si="8">VLOOKUP($A23,$A$2:$S$67,16,FALSE)</f>
        <v>263</v>
      </c>
      <c r="AG17" s="77">
        <f t="shared" si="5"/>
        <v>453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288</v>
      </c>
      <c r="H18" s="1">
        <v>2</v>
      </c>
      <c r="I18" s="1">
        <v>1</v>
      </c>
      <c r="J18" s="1">
        <v>291</v>
      </c>
      <c r="K18" s="1">
        <v>290</v>
      </c>
      <c r="L18" s="1">
        <v>3</v>
      </c>
      <c r="M18" s="1">
        <v>293</v>
      </c>
      <c r="N18" s="1">
        <v>310</v>
      </c>
      <c r="O18" s="1">
        <v>2</v>
      </c>
      <c r="P18" s="1">
        <v>312</v>
      </c>
      <c r="Q18" s="1">
        <v>600</v>
      </c>
      <c r="R18" s="1">
        <v>5</v>
      </c>
      <c r="S18" s="1">
        <v>605</v>
      </c>
      <c r="V18" s="106" t="s">
        <v>52</v>
      </c>
      <c r="W18" s="77">
        <f t="shared" si="0"/>
        <v>31</v>
      </c>
      <c r="X18" s="77">
        <f t="shared" si="1"/>
        <v>28</v>
      </c>
      <c r="Y18" s="77">
        <f t="shared" si="2"/>
        <v>37</v>
      </c>
      <c r="Z18" s="77">
        <f t="shared" si="3"/>
        <v>65</v>
      </c>
      <c r="AA18" s="86"/>
      <c r="AB18" s="145" t="s">
        <v>58</v>
      </c>
      <c r="AC18" s="142"/>
      <c r="AD18" s="82">
        <f t="shared" si="6"/>
        <v>445</v>
      </c>
      <c r="AE18" s="82">
        <f t="shared" si="7"/>
        <v>444</v>
      </c>
      <c r="AF18" s="82">
        <f t="shared" si="8"/>
        <v>506</v>
      </c>
      <c r="AG18" s="77">
        <f t="shared" si="5"/>
        <v>950</v>
      </c>
      <c r="AI18" s="72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171</v>
      </c>
      <c r="H19" s="1">
        <v>0</v>
      </c>
      <c r="I19" s="1">
        <v>1</v>
      </c>
      <c r="J19" s="1">
        <v>172</v>
      </c>
      <c r="K19" s="1">
        <v>164</v>
      </c>
      <c r="L19" s="1">
        <v>0</v>
      </c>
      <c r="M19" s="1">
        <v>164</v>
      </c>
      <c r="N19" s="1">
        <v>194</v>
      </c>
      <c r="O19" s="1">
        <v>1</v>
      </c>
      <c r="P19" s="1">
        <v>195</v>
      </c>
      <c r="Q19" s="1">
        <v>358</v>
      </c>
      <c r="R19" s="1">
        <v>1</v>
      </c>
      <c r="S19" s="1">
        <v>359</v>
      </c>
      <c r="V19" s="106" t="s">
        <v>55</v>
      </c>
      <c r="W19" s="77">
        <f t="shared" si="0"/>
        <v>40</v>
      </c>
      <c r="X19" s="77">
        <f t="shared" si="1"/>
        <v>41</v>
      </c>
      <c r="Y19" s="77">
        <f t="shared" si="2"/>
        <v>39</v>
      </c>
      <c r="Z19" s="77">
        <f t="shared" si="3"/>
        <v>80</v>
      </c>
      <c r="AA19" s="86"/>
      <c r="AB19" s="145" t="s">
        <v>74</v>
      </c>
      <c r="AC19" s="142"/>
      <c r="AD19" s="82">
        <f t="shared" si="6"/>
        <v>264</v>
      </c>
      <c r="AE19" s="82">
        <f t="shared" si="7"/>
        <v>130</v>
      </c>
      <c r="AF19" s="82">
        <f t="shared" si="8"/>
        <v>259</v>
      </c>
      <c r="AG19" s="77">
        <f t="shared" si="5"/>
        <v>389</v>
      </c>
      <c r="AI19" s="72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83</v>
      </c>
      <c r="H20" s="1">
        <v>1</v>
      </c>
      <c r="I20" s="1">
        <v>0</v>
      </c>
      <c r="J20" s="1">
        <v>84</v>
      </c>
      <c r="K20" s="1">
        <v>78</v>
      </c>
      <c r="L20" s="1">
        <v>0</v>
      </c>
      <c r="M20" s="1">
        <v>78</v>
      </c>
      <c r="N20" s="1">
        <v>75</v>
      </c>
      <c r="O20" s="1">
        <v>1</v>
      </c>
      <c r="P20" s="1">
        <v>76</v>
      </c>
      <c r="Q20" s="1">
        <v>153</v>
      </c>
      <c r="R20" s="1">
        <v>1</v>
      </c>
      <c r="S20" s="1">
        <v>154</v>
      </c>
      <c r="V20" s="106" t="s">
        <v>62</v>
      </c>
      <c r="W20" s="77">
        <f t="shared" si="0"/>
        <v>291</v>
      </c>
      <c r="X20" s="77">
        <f t="shared" si="1"/>
        <v>293</v>
      </c>
      <c r="Y20" s="77">
        <f t="shared" si="2"/>
        <v>312</v>
      </c>
      <c r="Z20" s="77">
        <f t="shared" si="3"/>
        <v>605</v>
      </c>
      <c r="AA20" s="86"/>
      <c r="AB20" s="145" t="s">
        <v>63</v>
      </c>
      <c r="AC20" s="142"/>
      <c r="AD20" s="82">
        <f t="shared" si="6"/>
        <v>499</v>
      </c>
      <c r="AE20" s="82">
        <f t="shared" si="7"/>
        <v>483</v>
      </c>
      <c r="AF20" s="82">
        <f t="shared" si="8"/>
        <v>562</v>
      </c>
      <c r="AG20" s="77">
        <f t="shared" si="5"/>
        <v>1045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106" t="s">
        <v>59</v>
      </c>
      <c r="W21" s="77">
        <f t="shared" si="0"/>
        <v>172</v>
      </c>
      <c r="X21" s="77">
        <f t="shared" si="1"/>
        <v>164</v>
      </c>
      <c r="Y21" s="77">
        <f t="shared" si="2"/>
        <v>195</v>
      </c>
      <c r="Z21" s="77">
        <f t="shared" si="3"/>
        <v>359</v>
      </c>
      <c r="AA21" s="86"/>
      <c r="AB21" s="145" t="s">
        <v>65</v>
      </c>
      <c r="AC21" s="142"/>
      <c r="AD21" s="82">
        <f t="shared" si="6"/>
        <v>305</v>
      </c>
      <c r="AE21" s="82">
        <f t="shared" si="7"/>
        <v>282</v>
      </c>
      <c r="AF21" s="82">
        <f t="shared" si="8"/>
        <v>339</v>
      </c>
      <c r="AG21" s="77">
        <f t="shared" si="5"/>
        <v>621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141</v>
      </c>
      <c r="H22" s="1">
        <v>3</v>
      </c>
      <c r="I22" s="1">
        <v>2</v>
      </c>
      <c r="J22" s="1">
        <v>146</v>
      </c>
      <c r="K22" s="1">
        <v>142</v>
      </c>
      <c r="L22" s="1">
        <v>3</v>
      </c>
      <c r="M22" s="1">
        <v>145</v>
      </c>
      <c r="N22" s="1">
        <v>157</v>
      </c>
      <c r="O22" s="1">
        <v>5</v>
      </c>
      <c r="P22" s="1">
        <v>162</v>
      </c>
      <c r="Q22" s="1">
        <v>299</v>
      </c>
      <c r="R22" s="1">
        <v>8</v>
      </c>
      <c r="S22" s="1">
        <v>307</v>
      </c>
      <c r="V22" s="106" t="s">
        <v>67</v>
      </c>
      <c r="W22" s="77">
        <f>AD15+AD17+AD18</f>
        <v>1478</v>
      </c>
      <c r="X22" s="77">
        <f>AE15+AE17+AE18</f>
        <v>1470</v>
      </c>
      <c r="Y22" s="77">
        <f>AF15+AF17+AF18</f>
        <v>1732</v>
      </c>
      <c r="Z22" s="77">
        <f t="shared" si="3"/>
        <v>3202</v>
      </c>
      <c r="AA22" s="86"/>
      <c r="AB22" s="145" t="s">
        <v>68</v>
      </c>
      <c r="AC22" s="142"/>
      <c r="AD22" s="82">
        <f t="shared" si="6"/>
        <v>303</v>
      </c>
      <c r="AE22" s="82">
        <f t="shared" si="7"/>
        <v>303</v>
      </c>
      <c r="AF22" s="82">
        <f t="shared" si="8"/>
        <v>340</v>
      </c>
      <c r="AG22" s="77">
        <f t="shared" si="5"/>
        <v>643</v>
      </c>
      <c r="AI22" s="72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226</v>
      </c>
      <c r="H23" s="1">
        <v>1</v>
      </c>
      <c r="I23" s="1">
        <v>0</v>
      </c>
      <c r="J23" s="1">
        <v>227</v>
      </c>
      <c r="K23" s="1">
        <v>189</v>
      </c>
      <c r="L23" s="1">
        <v>1</v>
      </c>
      <c r="M23" s="1">
        <v>190</v>
      </c>
      <c r="N23" s="1">
        <v>263</v>
      </c>
      <c r="O23" s="1">
        <v>0</v>
      </c>
      <c r="P23" s="1">
        <v>263</v>
      </c>
      <c r="Q23" s="1">
        <v>452</v>
      </c>
      <c r="R23" s="1">
        <v>1</v>
      </c>
      <c r="S23" s="1">
        <v>453</v>
      </c>
      <c r="V23" s="106" t="s">
        <v>70</v>
      </c>
      <c r="W23" s="77">
        <f>AD19+AD20+AD21+AD22+AD23</f>
        <v>1836</v>
      </c>
      <c r="X23" s="77">
        <f>AE19+AE20+AE21+AE22+AE23</f>
        <v>1636</v>
      </c>
      <c r="Y23" s="77">
        <f>AF19+AF20+AF21+AF22+AF23</f>
        <v>2006</v>
      </c>
      <c r="Z23" s="77">
        <f t="shared" si="3"/>
        <v>3642</v>
      </c>
      <c r="AA23" s="86"/>
      <c r="AB23" s="145" t="s">
        <v>71</v>
      </c>
      <c r="AC23" s="142"/>
      <c r="AD23" s="82">
        <f t="shared" si="6"/>
        <v>465</v>
      </c>
      <c r="AE23" s="82">
        <f t="shared" si="7"/>
        <v>438</v>
      </c>
      <c r="AF23" s="82">
        <f t="shared" si="8"/>
        <v>506</v>
      </c>
      <c r="AG23" s="77">
        <f t="shared" si="5"/>
        <v>944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436</v>
      </c>
      <c r="H24" s="1">
        <v>9</v>
      </c>
      <c r="I24" s="1">
        <v>0</v>
      </c>
      <c r="J24" s="1">
        <v>445</v>
      </c>
      <c r="K24" s="1">
        <v>435</v>
      </c>
      <c r="L24" s="1">
        <v>9</v>
      </c>
      <c r="M24" s="1">
        <v>444</v>
      </c>
      <c r="N24" s="1">
        <v>506</v>
      </c>
      <c r="O24" s="1">
        <v>0</v>
      </c>
      <c r="P24" s="1">
        <v>506</v>
      </c>
      <c r="Q24" s="1">
        <v>941</v>
      </c>
      <c r="R24" s="1">
        <v>9</v>
      </c>
      <c r="S24" s="1">
        <v>950</v>
      </c>
      <c r="V24" s="106" t="s">
        <v>72</v>
      </c>
      <c r="W24" s="77">
        <f>AD31+AD32</f>
        <v>1368</v>
      </c>
      <c r="X24" s="77">
        <f>AE31+AE32</f>
        <v>1645</v>
      </c>
      <c r="Y24" s="77">
        <f>AF31+AF32</f>
        <v>1787</v>
      </c>
      <c r="Z24" s="77">
        <f t="shared" si="3"/>
        <v>3432</v>
      </c>
      <c r="AA24" s="74"/>
      <c r="AB24" s="145" t="s">
        <v>143</v>
      </c>
      <c r="AC24" s="142"/>
      <c r="AD24" s="77">
        <f>AD15+SUM(AD17:AD23)</f>
        <v>3314</v>
      </c>
      <c r="AE24" s="77">
        <f>AE15+SUM(AE17:AE23)</f>
        <v>3106</v>
      </c>
      <c r="AF24" s="77">
        <f>AF15+SUM(AF17:AF23)</f>
        <v>3738</v>
      </c>
      <c r="AG24" s="77">
        <f>AG15+SUM(AG17:AG23)</f>
        <v>6844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264</v>
      </c>
      <c r="H25" s="1">
        <v>0</v>
      </c>
      <c r="I25" s="1">
        <v>0</v>
      </c>
      <c r="J25" s="1">
        <v>264</v>
      </c>
      <c r="K25" s="1">
        <v>130</v>
      </c>
      <c r="L25" s="1">
        <v>0</v>
      </c>
      <c r="M25" s="1">
        <v>130</v>
      </c>
      <c r="N25" s="1">
        <v>259</v>
      </c>
      <c r="O25" s="1">
        <v>0</v>
      </c>
      <c r="P25" s="1">
        <v>259</v>
      </c>
      <c r="Q25" s="1">
        <v>389</v>
      </c>
      <c r="R25" s="1">
        <v>0</v>
      </c>
      <c r="S25" s="1">
        <v>389</v>
      </c>
      <c r="V25" s="106" t="s">
        <v>75</v>
      </c>
      <c r="W25" s="77">
        <f>AD33+AD34</f>
        <v>504</v>
      </c>
      <c r="X25" s="77">
        <f>AE33+AE34</f>
        <v>506</v>
      </c>
      <c r="Y25" s="77">
        <f>AF33+AF34</f>
        <v>569</v>
      </c>
      <c r="Z25" s="77">
        <f t="shared" si="3"/>
        <v>1075</v>
      </c>
      <c r="AA25" s="74"/>
      <c r="AB25" s="83"/>
      <c r="AC25" s="96" t="s">
        <v>76</v>
      </c>
      <c r="AD25" s="97"/>
      <c r="AE25" s="97"/>
      <c r="AF25" s="97"/>
      <c r="AG25" s="97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495</v>
      </c>
      <c r="H26" s="1">
        <v>1</v>
      </c>
      <c r="I26" s="1">
        <v>3</v>
      </c>
      <c r="J26" s="1">
        <v>499</v>
      </c>
      <c r="K26" s="1">
        <v>482</v>
      </c>
      <c r="L26" s="1">
        <v>1</v>
      </c>
      <c r="M26" s="1">
        <v>483</v>
      </c>
      <c r="N26" s="1">
        <v>559</v>
      </c>
      <c r="O26" s="1">
        <v>3</v>
      </c>
      <c r="P26" s="1">
        <v>562</v>
      </c>
      <c r="Q26" s="1">
        <v>1041</v>
      </c>
      <c r="R26" s="1">
        <v>4</v>
      </c>
      <c r="S26" s="1">
        <v>1045</v>
      </c>
      <c r="V26" s="106" t="s">
        <v>77</v>
      </c>
      <c r="W26" s="77">
        <f>AD35+AD36+AD37</f>
        <v>2276</v>
      </c>
      <c r="X26" s="77">
        <f>AE35+AE36+AE37</f>
        <v>3128</v>
      </c>
      <c r="Y26" s="77">
        <f>AF35+AF36+AF37</f>
        <v>3243</v>
      </c>
      <c r="Z26" s="77">
        <f t="shared" si="3"/>
        <v>6371</v>
      </c>
      <c r="AA26" s="74"/>
      <c r="AB26" s="83"/>
      <c r="AC26" s="84"/>
      <c r="AD26" s="85"/>
      <c r="AE26" s="85"/>
      <c r="AF26" s="85"/>
      <c r="AG26" s="85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281</v>
      </c>
      <c r="L27" s="1">
        <v>1</v>
      </c>
      <c r="M27" s="1">
        <v>282</v>
      </c>
      <c r="N27" s="1">
        <v>338</v>
      </c>
      <c r="O27" s="1">
        <v>1</v>
      </c>
      <c r="P27" s="1">
        <v>339</v>
      </c>
      <c r="Q27" s="1">
        <v>619</v>
      </c>
      <c r="R27" s="1">
        <v>2</v>
      </c>
      <c r="S27" s="1">
        <v>621</v>
      </c>
      <c r="V27" s="106" t="s">
        <v>78</v>
      </c>
      <c r="W27" s="77">
        <f>VLOOKUP($A20,$A$2:$S$67,10,FALSE)</f>
        <v>84</v>
      </c>
      <c r="X27" s="77">
        <f>VLOOKUP($A20,$A$2:$S$67,13,FALSE)</f>
        <v>78</v>
      </c>
      <c r="Y27" s="77">
        <f>VLOOKUP($A20,$A$2:$S$67,16,FALSE)</f>
        <v>76</v>
      </c>
      <c r="Z27" s="77">
        <f t="shared" si="3"/>
        <v>154</v>
      </c>
      <c r="AA27" s="74"/>
      <c r="AB27" s="83"/>
      <c r="AC27" s="84"/>
      <c r="AD27" s="85"/>
      <c r="AE27" s="85"/>
      <c r="AF27" s="85"/>
      <c r="AG27" s="85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301</v>
      </c>
      <c r="H28" s="1">
        <v>1</v>
      </c>
      <c r="I28" s="1">
        <v>1</v>
      </c>
      <c r="J28" s="1">
        <v>303</v>
      </c>
      <c r="K28" s="1">
        <v>302</v>
      </c>
      <c r="L28" s="1">
        <v>1</v>
      </c>
      <c r="M28" s="1">
        <v>303</v>
      </c>
      <c r="N28" s="1">
        <v>338</v>
      </c>
      <c r="O28" s="1">
        <v>2</v>
      </c>
      <c r="P28" s="1">
        <v>340</v>
      </c>
      <c r="Q28" s="1">
        <v>640</v>
      </c>
      <c r="R28" s="1">
        <v>3</v>
      </c>
      <c r="S28" s="1">
        <v>643</v>
      </c>
      <c r="V28" s="106" t="s">
        <v>79</v>
      </c>
      <c r="W28" s="77">
        <f>AD50</f>
        <v>1768</v>
      </c>
      <c r="X28" s="77">
        <f>AE50</f>
        <v>2604</v>
      </c>
      <c r="Y28" s="77">
        <f>AF50</f>
        <v>2730</v>
      </c>
      <c r="Z28" s="77">
        <f t="shared" si="3"/>
        <v>5334</v>
      </c>
      <c r="AA28" s="74"/>
      <c r="AB28" s="83"/>
      <c r="AC28" s="84"/>
      <c r="AD28" s="85"/>
      <c r="AE28" s="85"/>
      <c r="AF28" s="85"/>
      <c r="AG28" s="85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460</v>
      </c>
      <c r="H29" s="1">
        <v>1</v>
      </c>
      <c r="I29" s="1">
        <v>4</v>
      </c>
      <c r="J29" s="1">
        <v>465</v>
      </c>
      <c r="K29" s="1">
        <v>436</v>
      </c>
      <c r="L29" s="1">
        <v>2</v>
      </c>
      <c r="M29" s="1">
        <v>438</v>
      </c>
      <c r="N29" s="1">
        <v>503</v>
      </c>
      <c r="O29" s="1">
        <v>3</v>
      </c>
      <c r="P29" s="1">
        <v>506</v>
      </c>
      <c r="Q29" s="1">
        <v>939</v>
      </c>
      <c r="R29" s="1">
        <v>5</v>
      </c>
      <c r="S29" s="1">
        <v>944</v>
      </c>
      <c r="V29" s="106" t="s">
        <v>80</v>
      </c>
      <c r="W29" s="77">
        <f t="shared" ref="W29:W52" si="9">VLOOKUP($A44,$A$2:$S$67,10,FALSE)</f>
        <v>44</v>
      </c>
      <c r="X29" s="77">
        <f t="shared" ref="X29:X52" si="10">VLOOKUP($A44,$A$2:$S$67,13,FALSE)</f>
        <v>38</v>
      </c>
      <c r="Y29" s="77">
        <f t="shared" ref="Y29:Y52" si="11">VLOOKUP($A44,$A$2:$S$67,16,FALSE)</f>
        <v>44</v>
      </c>
      <c r="Z29" s="77">
        <f t="shared" si="3"/>
        <v>82</v>
      </c>
      <c r="AA29" s="74"/>
      <c r="AB29" s="145" t="s">
        <v>81</v>
      </c>
      <c r="AC29" s="149"/>
      <c r="AD29" s="88"/>
      <c r="AE29" s="98"/>
      <c r="AF29" s="98"/>
      <c r="AG29" s="99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699</v>
      </c>
      <c r="H30" s="1">
        <v>0</v>
      </c>
      <c r="I30" s="1">
        <v>2</v>
      </c>
      <c r="J30" s="1">
        <v>701</v>
      </c>
      <c r="K30" s="1">
        <v>833</v>
      </c>
      <c r="L30" s="1">
        <v>0</v>
      </c>
      <c r="M30" s="1">
        <v>833</v>
      </c>
      <c r="N30" s="1">
        <v>899</v>
      </c>
      <c r="O30" s="1">
        <v>2</v>
      </c>
      <c r="P30" s="1">
        <v>901</v>
      </c>
      <c r="Q30" s="1">
        <v>1732</v>
      </c>
      <c r="R30" s="1">
        <v>2</v>
      </c>
      <c r="S30" s="1">
        <v>1734</v>
      </c>
      <c r="V30" s="106" t="s">
        <v>83</v>
      </c>
      <c r="W30" s="77">
        <f t="shared" si="9"/>
        <v>82</v>
      </c>
      <c r="X30" s="77">
        <f t="shared" si="10"/>
        <v>90</v>
      </c>
      <c r="Y30" s="77">
        <f t="shared" si="11"/>
        <v>91</v>
      </c>
      <c r="Z30" s="77">
        <f t="shared" si="3"/>
        <v>181</v>
      </c>
      <c r="AA30" s="74"/>
      <c r="AB30" s="88"/>
      <c r="AC30" s="89"/>
      <c r="AD30" s="106" t="s">
        <v>22</v>
      </c>
      <c r="AE30" s="106" t="s">
        <v>23</v>
      </c>
      <c r="AF30" s="106" t="s">
        <v>24</v>
      </c>
      <c r="AG30" s="106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660</v>
      </c>
      <c r="H31" s="1">
        <v>2</v>
      </c>
      <c r="I31" s="1">
        <v>5</v>
      </c>
      <c r="J31" s="1">
        <v>667</v>
      </c>
      <c r="K31" s="1">
        <v>809</v>
      </c>
      <c r="L31" s="1">
        <v>3</v>
      </c>
      <c r="M31" s="1">
        <v>812</v>
      </c>
      <c r="N31" s="1">
        <v>880</v>
      </c>
      <c r="O31" s="1">
        <v>6</v>
      </c>
      <c r="P31" s="1">
        <v>886</v>
      </c>
      <c r="Q31" s="1">
        <v>1689</v>
      </c>
      <c r="R31" s="1">
        <v>9</v>
      </c>
      <c r="S31" s="1">
        <v>1698</v>
      </c>
      <c r="V31" s="106" t="s">
        <v>85</v>
      </c>
      <c r="W31" s="77">
        <f t="shared" si="9"/>
        <v>67</v>
      </c>
      <c r="X31" s="77">
        <f t="shared" si="10"/>
        <v>69</v>
      </c>
      <c r="Y31" s="77">
        <f t="shared" si="11"/>
        <v>74</v>
      </c>
      <c r="Z31" s="77">
        <f t="shared" si="3"/>
        <v>143</v>
      </c>
      <c r="AA31" s="86"/>
      <c r="AB31" s="145" t="s">
        <v>86</v>
      </c>
      <c r="AC31" s="149"/>
      <c r="AD31" s="82">
        <f>VLOOKUP($A30,$A$2:$S$67,10,FALSE)</f>
        <v>701</v>
      </c>
      <c r="AE31" s="82">
        <f>VLOOKUP($A30,$A$2:$S$67,13,FALSE)</f>
        <v>833</v>
      </c>
      <c r="AF31" s="82">
        <f>VLOOKUP($A30,$A$2:$S$67,16,FALSE)</f>
        <v>901</v>
      </c>
      <c r="AG31" s="77">
        <f t="shared" ref="AG31:AG37" si="12">AE31+AF31</f>
        <v>1734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691</v>
      </c>
      <c r="H32" s="1">
        <v>3</v>
      </c>
      <c r="I32" s="1">
        <v>4</v>
      </c>
      <c r="J32" s="1">
        <v>698</v>
      </c>
      <c r="K32" s="1">
        <v>935</v>
      </c>
      <c r="L32" s="1">
        <v>4</v>
      </c>
      <c r="M32" s="1">
        <v>939</v>
      </c>
      <c r="N32" s="1">
        <v>1008</v>
      </c>
      <c r="O32" s="1">
        <v>6</v>
      </c>
      <c r="P32" s="1">
        <v>1014</v>
      </c>
      <c r="Q32" s="1">
        <v>1943</v>
      </c>
      <c r="R32" s="1">
        <v>10</v>
      </c>
      <c r="S32" s="1">
        <v>1953</v>
      </c>
      <c r="V32" s="106" t="s">
        <v>88</v>
      </c>
      <c r="W32" s="77">
        <f t="shared" si="9"/>
        <v>45</v>
      </c>
      <c r="X32" s="77">
        <f t="shared" si="10"/>
        <v>47</v>
      </c>
      <c r="Y32" s="77">
        <f t="shared" si="11"/>
        <v>44</v>
      </c>
      <c r="Z32" s="77">
        <f t="shared" si="3"/>
        <v>91</v>
      </c>
      <c r="AA32" s="86"/>
      <c r="AB32" s="145" t="s">
        <v>89</v>
      </c>
      <c r="AC32" s="149"/>
      <c r="AD32" s="82">
        <f>VLOOKUP($A31,$A$2:$S$67,10,FALSE)</f>
        <v>667</v>
      </c>
      <c r="AE32" s="82">
        <f>VLOOKUP($A31,$A$2:$S$67,13,FALSE)</f>
        <v>812</v>
      </c>
      <c r="AF32" s="82">
        <f>VLOOKUP($A31,$A$2:$S$67,16,FALSE)</f>
        <v>886</v>
      </c>
      <c r="AG32" s="77">
        <f t="shared" si="12"/>
        <v>1698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974</v>
      </c>
      <c r="H33" s="1">
        <v>1</v>
      </c>
      <c r="I33" s="1">
        <v>5</v>
      </c>
      <c r="J33" s="1">
        <v>980</v>
      </c>
      <c r="K33" s="1">
        <v>1452</v>
      </c>
      <c r="L33" s="1">
        <v>5</v>
      </c>
      <c r="M33" s="1">
        <v>1457</v>
      </c>
      <c r="N33" s="1">
        <v>1485</v>
      </c>
      <c r="O33" s="1">
        <v>3</v>
      </c>
      <c r="P33" s="1">
        <v>1488</v>
      </c>
      <c r="Q33" s="1">
        <v>2937</v>
      </c>
      <c r="R33" s="1">
        <v>8</v>
      </c>
      <c r="S33" s="1">
        <v>2945</v>
      </c>
      <c r="V33" s="106" t="s">
        <v>91</v>
      </c>
      <c r="W33" s="77">
        <f t="shared" si="9"/>
        <v>12</v>
      </c>
      <c r="X33" s="77">
        <f t="shared" si="10"/>
        <v>13</v>
      </c>
      <c r="Y33" s="77">
        <f t="shared" si="11"/>
        <v>15</v>
      </c>
      <c r="Z33" s="77">
        <f t="shared" si="3"/>
        <v>28</v>
      </c>
      <c r="AA33" s="86"/>
      <c r="AB33" s="145" t="s">
        <v>92</v>
      </c>
      <c r="AC33" s="149"/>
      <c r="AD33" s="82">
        <f>VLOOKUP($A42,$A$2:$S$67,10,FALSE)</f>
        <v>266</v>
      </c>
      <c r="AE33" s="82">
        <f>VLOOKUP($A42,$A$2:$S$67,13,FALSE)</f>
        <v>253</v>
      </c>
      <c r="AF33" s="82">
        <f>VLOOKUP($A42,$A$2:$S$67,16,FALSE)</f>
        <v>308</v>
      </c>
      <c r="AG33" s="77">
        <f t="shared" si="12"/>
        <v>561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591</v>
      </c>
      <c r="H34" s="1">
        <v>3</v>
      </c>
      <c r="I34" s="1">
        <v>4</v>
      </c>
      <c r="J34" s="1">
        <v>598</v>
      </c>
      <c r="K34" s="1">
        <v>728</v>
      </c>
      <c r="L34" s="1">
        <v>4</v>
      </c>
      <c r="M34" s="1">
        <v>732</v>
      </c>
      <c r="N34" s="1">
        <v>738</v>
      </c>
      <c r="O34" s="1">
        <v>3</v>
      </c>
      <c r="P34" s="1">
        <v>741</v>
      </c>
      <c r="Q34" s="1">
        <v>1466</v>
      </c>
      <c r="R34" s="1">
        <v>7</v>
      </c>
      <c r="S34" s="1">
        <v>1473</v>
      </c>
      <c r="V34" s="106" t="s">
        <v>94</v>
      </c>
      <c r="W34" s="77">
        <f t="shared" si="9"/>
        <v>45</v>
      </c>
      <c r="X34" s="77">
        <f t="shared" si="10"/>
        <v>53</v>
      </c>
      <c r="Y34" s="77">
        <f t="shared" si="11"/>
        <v>52</v>
      </c>
      <c r="Z34" s="77">
        <f t="shared" si="3"/>
        <v>105</v>
      </c>
      <c r="AA34" s="86"/>
      <c r="AB34" s="145" t="s">
        <v>95</v>
      </c>
      <c r="AC34" s="149"/>
      <c r="AD34" s="82">
        <f>VLOOKUP($A43,$A$2:$S$67,10,FALSE)</f>
        <v>238</v>
      </c>
      <c r="AE34" s="82">
        <f>VLOOKUP($A43,$A$2:$S$67,13,FALSE)</f>
        <v>253</v>
      </c>
      <c r="AF34" s="82">
        <f>VLOOKUP($A43,$A$2:$S$67,16,FALSE)</f>
        <v>261</v>
      </c>
      <c r="AG34" s="77">
        <f t="shared" si="12"/>
        <v>514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106" t="s">
        <v>97</v>
      </c>
      <c r="W35" s="77">
        <f t="shared" si="9"/>
        <v>20</v>
      </c>
      <c r="X35" s="77">
        <f t="shared" si="10"/>
        <v>22</v>
      </c>
      <c r="Y35" s="77">
        <f t="shared" si="11"/>
        <v>15</v>
      </c>
      <c r="Z35" s="77">
        <f t="shared" si="3"/>
        <v>37</v>
      </c>
      <c r="AA35" s="86"/>
      <c r="AB35" s="145" t="s">
        <v>98</v>
      </c>
      <c r="AC35" s="149"/>
      <c r="AD35" s="82">
        <f>VLOOKUP($A32,$A$2:$S$67,10,FALSE)</f>
        <v>698</v>
      </c>
      <c r="AE35" s="82">
        <f>VLOOKUP($A32,$A$2:$S$67,13,FALSE)</f>
        <v>939</v>
      </c>
      <c r="AF35" s="82">
        <f>VLOOKUP($A32,$A$2:$S$67,16,FALSE)</f>
        <v>1014</v>
      </c>
      <c r="AG35" s="77">
        <f t="shared" si="12"/>
        <v>1953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656</v>
      </c>
      <c r="H36" s="1">
        <v>3</v>
      </c>
      <c r="I36" s="1">
        <v>1</v>
      </c>
      <c r="J36" s="1">
        <v>660</v>
      </c>
      <c r="K36" s="1">
        <v>688</v>
      </c>
      <c r="L36" s="1">
        <v>3</v>
      </c>
      <c r="M36" s="1">
        <v>691</v>
      </c>
      <c r="N36" s="1">
        <v>799</v>
      </c>
      <c r="O36" s="1">
        <v>2</v>
      </c>
      <c r="P36" s="1">
        <v>801</v>
      </c>
      <c r="Q36" s="1">
        <v>1487</v>
      </c>
      <c r="R36" s="1">
        <v>5</v>
      </c>
      <c r="S36" s="1">
        <v>1492</v>
      </c>
      <c r="V36" s="106" t="s">
        <v>100</v>
      </c>
      <c r="W36" s="77">
        <f t="shared" si="9"/>
        <v>116</v>
      </c>
      <c r="X36" s="77">
        <f t="shared" si="10"/>
        <v>115</v>
      </c>
      <c r="Y36" s="77">
        <f t="shared" si="11"/>
        <v>138</v>
      </c>
      <c r="Z36" s="77">
        <f t="shared" si="3"/>
        <v>253</v>
      </c>
      <c r="AA36" s="86"/>
      <c r="AB36" s="145" t="s">
        <v>90</v>
      </c>
      <c r="AC36" s="149"/>
      <c r="AD36" s="82">
        <f>VLOOKUP($A33,$A$2:$S$67,10,FALSE)</f>
        <v>980</v>
      </c>
      <c r="AE36" s="82">
        <f>VLOOKUP($A33,$A$2:$S$67,13,FALSE)</f>
        <v>1457</v>
      </c>
      <c r="AF36" s="82">
        <f>VLOOKUP($A33,$A$2:$S$67,16,FALSE)</f>
        <v>1488</v>
      </c>
      <c r="AG36" s="77">
        <f t="shared" si="12"/>
        <v>2945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452</v>
      </c>
      <c r="H37" s="1">
        <v>0</v>
      </c>
      <c r="I37" s="1">
        <v>1</v>
      </c>
      <c r="J37" s="1">
        <v>453</v>
      </c>
      <c r="K37" s="1">
        <v>527</v>
      </c>
      <c r="L37" s="1">
        <v>1</v>
      </c>
      <c r="M37" s="1">
        <v>528</v>
      </c>
      <c r="N37" s="1">
        <v>586</v>
      </c>
      <c r="O37" s="1">
        <v>0</v>
      </c>
      <c r="P37" s="1">
        <v>586</v>
      </c>
      <c r="Q37" s="1">
        <v>1113</v>
      </c>
      <c r="R37" s="1">
        <v>1</v>
      </c>
      <c r="S37" s="1">
        <v>1114</v>
      </c>
      <c r="V37" s="106" t="s">
        <v>102</v>
      </c>
      <c r="W37" s="77">
        <f t="shared" si="9"/>
        <v>157</v>
      </c>
      <c r="X37" s="77">
        <f t="shared" si="10"/>
        <v>148</v>
      </c>
      <c r="Y37" s="77">
        <f t="shared" si="11"/>
        <v>161</v>
      </c>
      <c r="Z37" s="77">
        <f t="shared" si="3"/>
        <v>309</v>
      </c>
      <c r="AA37" s="86"/>
      <c r="AB37" s="145" t="s">
        <v>93</v>
      </c>
      <c r="AC37" s="149"/>
      <c r="AD37" s="82">
        <f>VLOOKUP($A34,$A$2:$S$67,10,FALSE)</f>
        <v>598</v>
      </c>
      <c r="AE37" s="82">
        <f>VLOOKUP($A34,$A$2:$S$67,13,FALSE)</f>
        <v>732</v>
      </c>
      <c r="AF37" s="82">
        <f>VLOOKUP($A34,$A$2:$S$67,16,FALSE)</f>
        <v>741</v>
      </c>
      <c r="AG37" s="77">
        <f t="shared" si="12"/>
        <v>1473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418</v>
      </c>
      <c r="H38" s="1">
        <v>1</v>
      </c>
      <c r="I38" s="1">
        <v>3</v>
      </c>
      <c r="J38" s="1">
        <v>422</v>
      </c>
      <c r="K38" s="1">
        <v>617</v>
      </c>
      <c r="L38" s="1">
        <v>3</v>
      </c>
      <c r="M38" s="1">
        <v>620</v>
      </c>
      <c r="N38" s="1">
        <v>647</v>
      </c>
      <c r="O38" s="1">
        <v>5</v>
      </c>
      <c r="P38" s="1">
        <v>652</v>
      </c>
      <c r="Q38" s="1">
        <v>1264</v>
      </c>
      <c r="R38" s="1">
        <v>8</v>
      </c>
      <c r="S38" s="1">
        <v>1272</v>
      </c>
      <c r="V38" s="106" t="s">
        <v>104</v>
      </c>
      <c r="W38" s="77">
        <f t="shared" si="9"/>
        <v>40</v>
      </c>
      <c r="X38" s="77">
        <f t="shared" si="10"/>
        <v>39</v>
      </c>
      <c r="Y38" s="77">
        <f t="shared" si="11"/>
        <v>37</v>
      </c>
      <c r="Z38" s="77">
        <f t="shared" si="3"/>
        <v>76</v>
      </c>
      <c r="AA38" s="74"/>
      <c r="AB38" s="145" t="s">
        <v>73</v>
      </c>
      <c r="AC38" s="149"/>
      <c r="AD38" s="77">
        <f>SUM(AD31:AD37)</f>
        <v>4148</v>
      </c>
      <c r="AE38" s="77">
        <f>SUM(AE31:AE37)</f>
        <v>5279</v>
      </c>
      <c r="AF38" s="77">
        <f>SUM(AF31:AF37)</f>
        <v>5599</v>
      </c>
      <c r="AG38" s="77">
        <f>SUM(AG31:AG37)</f>
        <v>10878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327</v>
      </c>
      <c r="L39" s="1">
        <v>2</v>
      </c>
      <c r="M39" s="1">
        <v>329</v>
      </c>
      <c r="N39" s="1">
        <v>316</v>
      </c>
      <c r="O39" s="1">
        <v>5</v>
      </c>
      <c r="P39" s="1">
        <v>321</v>
      </c>
      <c r="Q39" s="1">
        <v>643</v>
      </c>
      <c r="R39" s="1">
        <v>7</v>
      </c>
      <c r="S39" s="1">
        <v>650</v>
      </c>
      <c r="V39" s="106" t="s">
        <v>106</v>
      </c>
      <c r="W39" s="77">
        <f t="shared" si="9"/>
        <v>33</v>
      </c>
      <c r="X39" s="77">
        <f t="shared" si="10"/>
        <v>29</v>
      </c>
      <c r="Y39" s="77">
        <f t="shared" si="11"/>
        <v>37</v>
      </c>
      <c r="Z39" s="77">
        <f t="shared" si="3"/>
        <v>66</v>
      </c>
      <c r="AA39" s="74"/>
      <c r="AB39" s="83"/>
      <c r="AC39" s="100"/>
      <c r="AD39" s="100"/>
      <c r="AE39" s="100"/>
      <c r="AF39" s="100"/>
      <c r="AG39" s="100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369</v>
      </c>
      <c r="H40" s="1">
        <v>4</v>
      </c>
      <c r="I40" s="1">
        <v>3</v>
      </c>
      <c r="J40" s="1">
        <v>376</v>
      </c>
      <c r="K40" s="1">
        <v>613</v>
      </c>
      <c r="L40" s="1">
        <v>3</v>
      </c>
      <c r="M40" s="1">
        <v>616</v>
      </c>
      <c r="N40" s="1">
        <v>628</v>
      </c>
      <c r="O40" s="1">
        <v>5</v>
      </c>
      <c r="P40" s="1">
        <v>633</v>
      </c>
      <c r="Q40" s="1">
        <v>1241</v>
      </c>
      <c r="R40" s="1">
        <v>8</v>
      </c>
      <c r="S40" s="1">
        <v>1249</v>
      </c>
      <c r="V40" s="106" t="s">
        <v>108</v>
      </c>
      <c r="W40" s="77">
        <f t="shared" si="9"/>
        <v>120</v>
      </c>
      <c r="X40" s="77">
        <f t="shared" si="10"/>
        <v>117</v>
      </c>
      <c r="Y40" s="77">
        <f t="shared" si="11"/>
        <v>132</v>
      </c>
      <c r="Z40" s="77">
        <f t="shared" si="3"/>
        <v>249</v>
      </c>
      <c r="AA40" s="74"/>
      <c r="AB40" s="83"/>
      <c r="AC40" s="100"/>
      <c r="AD40" s="100"/>
      <c r="AE40" s="100"/>
      <c r="AF40" s="100"/>
      <c r="AG40" s="100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314</v>
      </c>
      <c r="H41" s="1">
        <v>1</v>
      </c>
      <c r="I41" s="1">
        <v>5</v>
      </c>
      <c r="J41" s="1">
        <v>320</v>
      </c>
      <c r="K41" s="1">
        <v>509</v>
      </c>
      <c r="L41" s="1">
        <v>2</v>
      </c>
      <c r="M41" s="1">
        <v>511</v>
      </c>
      <c r="N41" s="1">
        <v>534</v>
      </c>
      <c r="O41" s="1">
        <v>4</v>
      </c>
      <c r="P41" s="1">
        <v>538</v>
      </c>
      <c r="Q41" s="1">
        <v>1043</v>
      </c>
      <c r="R41" s="1">
        <v>6</v>
      </c>
      <c r="S41" s="1">
        <v>1049</v>
      </c>
      <c r="V41" s="106" t="s">
        <v>110</v>
      </c>
      <c r="W41" s="77">
        <f t="shared" si="9"/>
        <v>51</v>
      </c>
      <c r="X41" s="77">
        <f t="shared" si="10"/>
        <v>50</v>
      </c>
      <c r="Y41" s="77">
        <f t="shared" si="11"/>
        <v>55</v>
      </c>
      <c r="Z41" s="77">
        <f t="shared" si="3"/>
        <v>105</v>
      </c>
      <c r="AA41" s="74"/>
      <c r="AB41" s="83"/>
      <c r="AC41" s="100"/>
      <c r="AD41" s="100"/>
      <c r="AE41" s="100"/>
      <c r="AF41" s="100"/>
      <c r="AG41" s="100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258</v>
      </c>
      <c r="H42" s="1">
        <v>4</v>
      </c>
      <c r="I42" s="1">
        <v>4</v>
      </c>
      <c r="J42" s="1">
        <v>266</v>
      </c>
      <c r="K42" s="1">
        <v>250</v>
      </c>
      <c r="L42" s="1">
        <v>3</v>
      </c>
      <c r="M42" s="1">
        <v>253</v>
      </c>
      <c r="N42" s="1">
        <v>302</v>
      </c>
      <c r="O42" s="1">
        <v>6</v>
      </c>
      <c r="P42" s="1">
        <v>308</v>
      </c>
      <c r="Q42" s="1">
        <v>552</v>
      </c>
      <c r="R42" s="1">
        <v>9</v>
      </c>
      <c r="S42" s="1">
        <v>561</v>
      </c>
      <c r="V42" s="106" t="s">
        <v>112</v>
      </c>
      <c r="W42" s="77">
        <f t="shared" si="9"/>
        <v>165</v>
      </c>
      <c r="X42" s="77">
        <f t="shared" si="10"/>
        <v>136</v>
      </c>
      <c r="Y42" s="77">
        <f t="shared" si="11"/>
        <v>152</v>
      </c>
      <c r="Z42" s="77">
        <f t="shared" si="3"/>
        <v>288</v>
      </c>
      <c r="AA42" s="74"/>
      <c r="AB42" s="101"/>
      <c r="AC42" s="102"/>
      <c r="AD42" s="101"/>
      <c r="AE42" s="101"/>
      <c r="AF42" s="101"/>
      <c r="AG42" s="101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238</v>
      </c>
      <c r="H43" s="1">
        <v>0</v>
      </c>
      <c r="I43" s="1">
        <v>0</v>
      </c>
      <c r="J43" s="1">
        <v>238</v>
      </c>
      <c r="K43" s="1">
        <v>253</v>
      </c>
      <c r="L43" s="1">
        <v>0</v>
      </c>
      <c r="M43" s="1">
        <v>253</v>
      </c>
      <c r="N43" s="1">
        <v>261</v>
      </c>
      <c r="O43" s="1">
        <v>0</v>
      </c>
      <c r="P43" s="1">
        <v>261</v>
      </c>
      <c r="Q43" s="1">
        <v>514</v>
      </c>
      <c r="R43" s="1">
        <v>0</v>
      </c>
      <c r="S43" s="1">
        <v>514</v>
      </c>
      <c r="V43" s="106" t="s">
        <v>114</v>
      </c>
      <c r="W43" s="77">
        <f t="shared" si="9"/>
        <v>46</v>
      </c>
      <c r="X43" s="77">
        <f t="shared" si="10"/>
        <v>43</v>
      </c>
      <c r="Y43" s="77">
        <f t="shared" si="11"/>
        <v>51</v>
      </c>
      <c r="Z43" s="77">
        <f t="shared" si="3"/>
        <v>94</v>
      </c>
      <c r="AA43" s="74"/>
      <c r="AB43" s="74"/>
      <c r="AC43" s="96" t="s">
        <v>115</v>
      </c>
      <c r="AD43" s="88"/>
      <c r="AE43" s="101"/>
      <c r="AF43" s="101"/>
      <c r="AG43" s="99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44</v>
      </c>
      <c r="O44" s="1">
        <v>0</v>
      </c>
      <c r="P44" s="1">
        <v>44</v>
      </c>
      <c r="Q44" s="1">
        <v>82</v>
      </c>
      <c r="R44" s="1">
        <v>0</v>
      </c>
      <c r="S44" s="1">
        <v>82</v>
      </c>
      <c r="V44" s="106" t="s">
        <v>116</v>
      </c>
      <c r="W44" s="77">
        <f t="shared" si="9"/>
        <v>103</v>
      </c>
      <c r="X44" s="77">
        <f t="shared" si="10"/>
        <v>90</v>
      </c>
      <c r="Y44" s="77">
        <f t="shared" si="11"/>
        <v>106</v>
      </c>
      <c r="Z44" s="77">
        <f t="shared" si="3"/>
        <v>196</v>
      </c>
      <c r="AA44" s="74"/>
      <c r="AB44" s="88"/>
      <c r="AC44" s="107"/>
      <c r="AD44" s="106" t="s">
        <v>22</v>
      </c>
      <c r="AE44" s="106" t="s">
        <v>23</v>
      </c>
      <c r="AF44" s="106" t="s">
        <v>24</v>
      </c>
      <c r="AG44" s="106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90</v>
      </c>
      <c r="L45" s="1">
        <v>0</v>
      </c>
      <c r="M45" s="1">
        <v>90</v>
      </c>
      <c r="N45" s="1">
        <v>91</v>
      </c>
      <c r="O45" s="1">
        <v>0</v>
      </c>
      <c r="P45" s="1">
        <v>91</v>
      </c>
      <c r="Q45" s="1">
        <v>181</v>
      </c>
      <c r="R45" s="1">
        <v>0</v>
      </c>
      <c r="S45" s="1">
        <v>181</v>
      </c>
      <c r="V45" s="106" t="s">
        <v>117</v>
      </c>
      <c r="W45" s="77">
        <f t="shared" si="9"/>
        <v>17</v>
      </c>
      <c r="X45" s="77">
        <f t="shared" si="10"/>
        <v>13</v>
      </c>
      <c r="Y45" s="77">
        <f t="shared" si="11"/>
        <v>10</v>
      </c>
      <c r="Z45" s="77">
        <f t="shared" si="3"/>
        <v>23</v>
      </c>
      <c r="AA45" s="74"/>
      <c r="AB45" s="145" t="s">
        <v>118</v>
      </c>
      <c r="AC45" s="149"/>
      <c r="AD45" s="82">
        <f>VLOOKUP($A37,$A$2:$S$67,10,FALSE)</f>
        <v>453</v>
      </c>
      <c r="AE45" s="82">
        <f>VLOOKUP($A37,$A$2:$S$67,13,FALSE)</f>
        <v>528</v>
      </c>
      <c r="AF45" s="82">
        <f>VLOOKUP($A37,$A$2:$S$67,16,FALSE)</f>
        <v>586</v>
      </c>
      <c r="AG45" s="77">
        <f>AE45+AF45</f>
        <v>1114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67</v>
      </c>
      <c r="H46" s="1">
        <v>0</v>
      </c>
      <c r="I46" s="1">
        <v>0</v>
      </c>
      <c r="J46" s="1">
        <v>67</v>
      </c>
      <c r="K46" s="1">
        <v>69</v>
      </c>
      <c r="L46" s="1">
        <v>0</v>
      </c>
      <c r="M46" s="1">
        <v>69</v>
      </c>
      <c r="N46" s="1">
        <v>74</v>
      </c>
      <c r="O46" s="1">
        <v>0</v>
      </c>
      <c r="P46" s="1">
        <v>74</v>
      </c>
      <c r="Q46" s="1">
        <v>143</v>
      </c>
      <c r="R46" s="1">
        <v>0</v>
      </c>
      <c r="S46" s="1">
        <v>143</v>
      </c>
      <c r="V46" s="106" t="s">
        <v>119</v>
      </c>
      <c r="W46" s="77">
        <f t="shared" si="9"/>
        <v>111</v>
      </c>
      <c r="X46" s="77">
        <f t="shared" si="10"/>
        <v>126</v>
      </c>
      <c r="Y46" s="77">
        <f t="shared" si="11"/>
        <v>134</v>
      </c>
      <c r="Z46" s="77">
        <f t="shared" si="3"/>
        <v>260</v>
      </c>
      <c r="AA46" s="86"/>
      <c r="AB46" s="145" t="s">
        <v>120</v>
      </c>
      <c r="AC46" s="149"/>
      <c r="AD46" s="82">
        <f>VLOOKUP($A38,$A$2:$S$67,10,FALSE)</f>
        <v>422</v>
      </c>
      <c r="AE46" s="82">
        <f>VLOOKUP($A38,$A$2:$S$67,13,FALSE)</f>
        <v>620</v>
      </c>
      <c r="AF46" s="82">
        <f>VLOOKUP($A38,$A$2:$S$67,16,FALSE)</f>
        <v>652</v>
      </c>
      <c r="AG46" s="77">
        <f>AE46+AF46</f>
        <v>1272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106" t="s">
        <v>121</v>
      </c>
      <c r="W47" s="77">
        <f t="shared" si="9"/>
        <v>60</v>
      </c>
      <c r="X47" s="77">
        <f t="shared" si="10"/>
        <v>56</v>
      </c>
      <c r="Y47" s="77">
        <f t="shared" si="11"/>
        <v>67</v>
      </c>
      <c r="Z47" s="77">
        <f t="shared" si="3"/>
        <v>123</v>
      </c>
      <c r="AA47" s="86"/>
      <c r="AB47" s="145" t="s">
        <v>122</v>
      </c>
      <c r="AC47" s="149"/>
      <c r="AD47" s="82">
        <f>VLOOKUP($A39,$A$2:$S$67,10,FALSE)</f>
        <v>197</v>
      </c>
      <c r="AE47" s="82">
        <f>VLOOKUP($A39,$A$2:$S$67,13,FALSE)</f>
        <v>329</v>
      </c>
      <c r="AF47" s="82">
        <f>VLOOKUP($A39,$A$2:$S$67,16,FALSE)</f>
        <v>321</v>
      </c>
      <c r="AG47" s="77">
        <f>AE47+AF47</f>
        <v>650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106" t="s">
        <v>123</v>
      </c>
      <c r="W48" s="77">
        <f t="shared" si="9"/>
        <v>383</v>
      </c>
      <c r="X48" s="77">
        <f t="shared" si="10"/>
        <v>409</v>
      </c>
      <c r="Y48" s="77">
        <f t="shared" si="11"/>
        <v>390</v>
      </c>
      <c r="Z48" s="77">
        <f t="shared" si="3"/>
        <v>799</v>
      </c>
      <c r="AA48" s="86"/>
      <c r="AB48" s="145" t="s">
        <v>124</v>
      </c>
      <c r="AC48" s="149"/>
      <c r="AD48" s="82">
        <f>VLOOKUP($A40,$A$2:$S$67,10,FALSE)</f>
        <v>376</v>
      </c>
      <c r="AE48" s="82">
        <f>VLOOKUP($A40,$A$2:$S$67,13,FALSE)</f>
        <v>616</v>
      </c>
      <c r="AF48" s="82">
        <f>VLOOKUP($A40,$A$2:$S$67,16,FALSE)</f>
        <v>633</v>
      </c>
      <c r="AG48" s="77">
        <f>AE48+AF48</f>
        <v>1249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53</v>
      </c>
      <c r="L49" s="1">
        <v>0</v>
      </c>
      <c r="M49" s="1">
        <v>53</v>
      </c>
      <c r="N49" s="1">
        <v>52</v>
      </c>
      <c r="O49" s="1">
        <v>0</v>
      </c>
      <c r="P49" s="1">
        <v>52</v>
      </c>
      <c r="Q49" s="1">
        <v>105</v>
      </c>
      <c r="R49" s="1">
        <v>0</v>
      </c>
      <c r="S49" s="1">
        <v>105</v>
      </c>
      <c r="V49" s="106" t="s">
        <v>125</v>
      </c>
      <c r="W49" s="77">
        <f t="shared" si="9"/>
        <v>17</v>
      </c>
      <c r="X49" s="77">
        <f t="shared" si="10"/>
        <v>14</v>
      </c>
      <c r="Y49" s="77">
        <f t="shared" si="11"/>
        <v>17</v>
      </c>
      <c r="Z49" s="77">
        <f t="shared" si="3"/>
        <v>31</v>
      </c>
      <c r="AA49" s="74"/>
      <c r="AB49" s="145" t="s">
        <v>109</v>
      </c>
      <c r="AC49" s="149"/>
      <c r="AD49" s="82">
        <f>VLOOKUP($A41,$A$2:$S$67,10,FALSE)</f>
        <v>320</v>
      </c>
      <c r="AE49" s="82">
        <f>VLOOKUP($A41,$A$2:$S$67,13,FALSE)</f>
        <v>511</v>
      </c>
      <c r="AF49" s="82">
        <f>VLOOKUP($A41,$A$2:$S$67,16,FALSE)</f>
        <v>538</v>
      </c>
      <c r="AG49" s="77">
        <f>AE49+AF49</f>
        <v>1049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106" t="s">
        <v>126</v>
      </c>
      <c r="W50" s="77">
        <f t="shared" si="9"/>
        <v>34</v>
      </c>
      <c r="X50" s="77">
        <f t="shared" si="10"/>
        <v>33</v>
      </c>
      <c r="Y50" s="77">
        <f t="shared" si="11"/>
        <v>31</v>
      </c>
      <c r="Z50" s="77">
        <f t="shared" si="3"/>
        <v>64</v>
      </c>
      <c r="AA50" s="74"/>
      <c r="AB50" s="145" t="s">
        <v>73</v>
      </c>
      <c r="AC50" s="149"/>
      <c r="AD50" s="77">
        <f>SUM(AD45:AD49)</f>
        <v>1768</v>
      </c>
      <c r="AE50" s="77">
        <f>SUM(AE45:AE49)</f>
        <v>2604</v>
      </c>
      <c r="AF50" s="77">
        <f>SUM(AF45:AF49)</f>
        <v>2730</v>
      </c>
      <c r="AG50" s="77">
        <f>SUM(AG45:AG49)</f>
        <v>5334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112</v>
      </c>
      <c r="L51" s="1">
        <v>3</v>
      </c>
      <c r="M51" s="1">
        <v>115</v>
      </c>
      <c r="N51" s="1">
        <v>138</v>
      </c>
      <c r="O51" s="1">
        <v>0</v>
      </c>
      <c r="P51" s="1">
        <v>138</v>
      </c>
      <c r="Q51" s="1">
        <v>250</v>
      </c>
      <c r="R51" s="1">
        <v>3</v>
      </c>
      <c r="S51" s="1">
        <v>253</v>
      </c>
      <c r="V51" s="106" t="s">
        <v>127</v>
      </c>
      <c r="W51" s="77">
        <f t="shared" si="9"/>
        <v>16</v>
      </c>
      <c r="X51" s="77">
        <f t="shared" si="10"/>
        <v>16</v>
      </c>
      <c r="Y51" s="77">
        <f t="shared" si="11"/>
        <v>17</v>
      </c>
      <c r="Z51" s="77">
        <f t="shared" si="3"/>
        <v>33</v>
      </c>
      <c r="AA51" s="74"/>
      <c r="AB51" s="83"/>
      <c r="AC51" s="100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147</v>
      </c>
      <c r="H52" s="1">
        <v>9</v>
      </c>
      <c r="I52" s="1">
        <v>1</v>
      </c>
      <c r="J52" s="1">
        <v>157</v>
      </c>
      <c r="K52" s="1">
        <v>147</v>
      </c>
      <c r="L52" s="1">
        <v>1</v>
      </c>
      <c r="M52" s="1">
        <v>148</v>
      </c>
      <c r="N52" s="1">
        <v>152</v>
      </c>
      <c r="O52" s="1">
        <v>9</v>
      </c>
      <c r="P52" s="1">
        <v>161</v>
      </c>
      <c r="Q52" s="1">
        <v>299</v>
      </c>
      <c r="R52" s="1">
        <v>10</v>
      </c>
      <c r="S52" s="1">
        <v>309</v>
      </c>
      <c r="V52" s="106" t="s">
        <v>128</v>
      </c>
      <c r="W52" s="77">
        <f t="shared" si="9"/>
        <v>54</v>
      </c>
      <c r="X52" s="77">
        <f t="shared" si="10"/>
        <v>60</v>
      </c>
      <c r="Y52" s="77">
        <f t="shared" si="11"/>
        <v>64</v>
      </c>
      <c r="Z52" s="77">
        <f t="shared" si="3"/>
        <v>124</v>
      </c>
      <c r="AA52" s="74"/>
      <c r="AB52" s="83"/>
      <c r="AC52" s="100"/>
      <c r="AD52" s="100"/>
      <c r="AE52" s="100"/>
      <c r="AF52" s="100"/>
      <c r="AG52" s="100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35</v>
      </c>
      <c r="O53" s="1">
        <v>2</v>
      </c>
      <c r="P53" s="1">
        <v>37</v>
      </c>
      <c r="Q53" s="1">
        <v>74</v>
      </c>
      <c r="R53" s="1">
        <v>2</v>
      </c>
      <c r="S53" s="1">
        <v>76</v>
      </c>
      <c r="AB53" s="83"/>
      <c r="AC53" s="83"/>
      <c r="AD53" s="83"/>
      <c r="AE53" s="83"/>
      <c r="AF53" s="83"/>
      <c r="AG53" s="83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33</v>
      </c>
      <c r="H54" s="1">
        <v>0</v>
      </c>
      <c r="I54" s="1">
        <v>0</v>
      </c>
      <c r="J54" s="1">
        <v>33</v>
      </c>
      <c r="K54" s="1">
        <v>29</v>
      </c>
      <c r="L54" s="1">
        <v>0</v>
      </c>
      <c r="M54" s="1">
        <v>29</v>
      </c>
      <c r="N54" s="1">
        <v>37</v>
      </c>
      <c r="O54" s="1">
        <v>0</v>
      </c>
      <c r="P54" s="1">
        <v>37</v>
      </c>
      <c r="Q54" s="1">
        <v>66</v>
      </c>
      <c r="R54" s="1">
        <v>0</v>
      </c>
      <c r="S54" s="1">
        <v>66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103</v>
      </c>
      <c r="H55" s="1">
        <v>17</v>
      </c>
      <c r="I55" s="1">
        <v>0</v>
      </c>
      <c r="J55" s="1">
        <v>120</v>
      </c>
      <c r="K55" s="1">
        <v>111</v>
      </c>
      <c r="L55" s="1">
        <v>6</v>
      </c>
      <c r="M55" s="1">
        <v>117</v>
      </c>
      <c r="N55" s="1">
        <v>121</v>
      </c>
      <c r="O55" s="1">
        <v>11</v>
      </c>
      <c r="P55" s="1">
        <v>132</v>
      </c>
      <c r="Q55" s="1">
        <v>232</v>
      </c>
      <c r="R55" s="1">
        <v>17</v>
      </c>
      <c r="S55" s="1">
        <v>249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51</v>
      </c>
      <c r="H56" s="1">
        <v>0</v>
      </c>
      <c r="I56" s="1">
        <v>0</v>
      </c>
      <c r="J56" s="1">
        <v>51</v>
      </c>
      <c r="K56" s="1">
        <v>50</v>
      </c>
      <c r="L56" s="1">
        <v>0</v>
      </c>
      <c r="M56" s="1">
        <v>50</v>
      </c>
      <c r="N56" s="1">
        <v>55</v>
      </c>
      <c r="O56" s="1">
        <v>0</v>
      </c>
      <c r="P56" s="1">
        <v>55</v>
      </c>
      <c r="Q56" s="1">
        <v>105</v>
      </c>
      <c r="R56" s="1">
        <v>0</v>
      </c>
      <c r="S56" s="1">
        <v>105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152</v>
      </c>
      <c r="H57" s="1">
        <v>12</v>
      </c>
      <c r="I57" s="1">
        <v>1</v>
      </c>
      <c r="J57" s="1">
        <v>165</v>
      </c>
      <c r="K57" s="1">
        <v>136</v>
      </c>
      <c r="L57" s="1">
        <v>0</v>
      </c>
      <c r="M57" s="1">
        <v>136</v>
      </c>
      <c r="N57" s="1">
        <v>138</v>
      </c>
      <c r="O57" s="1">
        <v>14</v>
      </c>
      <c r="P57" s="1">
        <v>152</v>
      </c>
      <c r="Q57" s="1">
        <v>274</v>
      </c>
      <c r="R57" s="1">
        <v>14</v>
      </c>
      <c r="S57" s="1">
        <v>288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51</v>
      </c>
      <c r="O58" s="1">
        <v>0</v>
      </c>
      <c r="P58" s="1">
        <v>51</v>
      </c>
      <c r="Q58" s="1">
        <v>94</v>
      </c>
      <c r="R58" s="1">
        <v>0</v>
      </c>
      <c r="S58" s="1">
        <v>94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89</v>
      </c>
      <c r="L59" s="1">
        <v>1</v>
      </c>
      <c r="M59" s="1">
        <v>90</v>
      </c>
      <c r="N59" s="1">
        <v>106</v>
      </c>
      <c r="O59" s="1">
        <v>0</v>
      </c>
      <c r="P59" s="1">
        <v>106</v>
      </c>
      <c r="Q59" s="1">
        <v>195</v>
      </c>
      <c r="R59" s="1">
        <v>1</v>
      </c>
      <c r="S59" s="1">
        <v>196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2</v>
      </c>
      <c r="I60" s="1">
        <v>0</v>
      </c>
      <c r="J60" s="1">
        <v>17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124</v>
      </c>
      <c r="L61" s="1">
        <v>2</v>
      </c>
      <c r="M61" s="1">
        <v>126</v>
      </c>
      <c r="N61" s="1">
        <v>134</v>
      </c>
      <c r="O61" s="1">
        <v>0</v>
      </c>
      <c r="P61" s="1">
        <v>134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56</v>
      </c>
      <c r="L62" s="1">
        <v>0</v>
      </c>
      <c r="M62" s="1">
        <v>56</v>
      </c>
      <c r="N62" s="1">
        <v>65</v>
      </c>
      <c r="O62" s="1">
        <v>2</v>
      </c>
      <c r="P62" s="1">
        <v>67</v>
      </c>
      <c r="Q62" s="1">
        <v>121</v>
      </c>
      <c r="R62" s="1">
        <v>2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377</v>
      </c>
      <c r="H63" s="1">
        <v>4</v>
      </c>
      <c r="I63" s="1">
        <v>2</v>
      </c>
      <c r="J63" s="1">
        <v>383</v>
      </c>
      <c r="K63" s="1">
        <v>403</v>
      </c>
      <c r="L63" s="1">
        <v>6</v>
      </c>
      <c r="M63" s="1">
        <v>409</v>
      </c>
      <c r="N63" s="1">
        <v>390</v>
      </c>
      <c r="O63" s="1">
        <v>0</v>
      </c>
      <c r="P63" s="1">
        <v>390</v>
      </c>
      <c r="Q63" s="1">
        <v>793</v>
      </c>
      <c r="R63" s="1">
        <v>6</v>
      </c>
      <c r="S63" s="1">
        <v>799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17</v>
      </c>
      <c r="O64" s="1">
        <v>0</v>
      </c>
      <c r="P64" s="1">
        <v>17</v>
      </c>
      <c r="Q64" s="1">
        <v>31</v>
      </c>
      <c r="R64" s="1">
        <v>0</v>
      </c>
      <c r="S64" s="1">
        <v>31</v>
      </c>
    </row>
    <row r="65" spans="1:19" s="67" customFormat="1" x14ac:dyDescent="0.15">
      <c r="A65" s="1">
        <v>71</v>
      </c>
      <c r="B65" s="1" t="s">
        <v>126</v>
      </c>
      <c r="C65" s="1">
        <v>0</v>
      </c>
      <c r="D65" s="1"/>
      <c r="E65" s="1">
        <v>0</v>
      </c>
      <c r="F65" s="1"/>
      <c r="G65" s="1">
        <v>34</v>
      </c>
      <c r="H65" s="1">
        <v>0</v>
      </c>
      <c r="I65" s="1">
        <v>0</v>
      </c>
      <c r="J65" s="1">
        <v>34</v>
      </c>
      <c r="K65" s="1">
        <v>33</v>
      </c>
      <c r="L65" s="1">
        <v>0</v>
      </c>
      <c r="M65" s="1">
        <v>33</v>
      </c>
      <c r="N65" s="1">
        <v>31</v>
      </c>
      <c r="O65" s="1">
        <v>0</v>
      </c>
      <c r="P65" s="1">
        <v>31</v>
      </c>
      <c r="Q65" s="1">
        <v>64</v>
      </c>
      <c r="R65" s="1">
        <v>0</v>
      </c>
      <c r="S65" s="1">
        <v>64</v>
      </c>
    </row>
    <row r="66" spans="1:19" s="67" customFormat="1" x14ac:dyDescent="0.15">
      <c r="A66" s="1">
        <v>72</v>
      </c>
      <c r="B66" s="1" t="s">
        <v>127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67" customFormat="1" x14ac:dyDescent="0.15">
      <c r="A67" s="1">
        <v>73</v>
      </c>
      <c r="B67" s="1" t="s">
        <v>128</v>
      </c>
      <c r="C67" s="1">
        <v>0</v>
      </c>
      <c r="D67" s="1"/>
      <c r="E67" s="1">
        <v>0</v>
      </c>
      <c r="F67" s="1"/>
      <c r="G67" s="1">
        <v>54</v>
      </c>
      <c r="H67" s="1">
        <v>0</v>
      </c>
      <c r="I67" s="1">
        <v>0</v>
      </c>
      <c r="J67" s="1">
        <v>54</v>
      </c>
      <c r="K67" s="1">
        <v>60</v>
      </c>
      <c r="L67" s="1">
        <v>0</v>
      </c>
      <c r="M67" s="1">
        <v>60</v>
      </c>
      <c r="N67" s="1">
        <v>64</v>
      </c>
      <c r="O67" s="1">
        <v>0</v>
      </c>
      <c r="P67" s="1">
        <v>64</v>
      </c>
      <c r="Q67" s="1">
        <v>124</v>
      </c>
      <c r="R67" s="1">
        <v>0</v>
      </c>
      <c r="S67" s="1">
        <v>124</v>
      </c>
    </row>
    <row r="68" spans="1:19" s="67" customFormat="1" x14ac:dyDescent="0.15">
      <c r="A68" s="1">
        <v>99</v>
      </c>
      <c r="B68" s="1" t="s">
        <v>130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2"/>
  <pageMargins left="0.7" right="0.7" top="0.75" bottom="0.75" header="0.3" footer="0.3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68"/>
  <sheetViews>
    <sheetView topLeftCell="V1" zoomScaleNormal="100" workbookViewId="0">
      <selection activeCell="AP21" sqref="AP21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67" hidden="1" customWidth="1"/>
    <col min="21" max="21" width="2.75" style="67" hidden="1" customWidth="1"/>
    <col min="22" max="22" width="19.625" style="68" customWidth="1"/>
    <col min="23" max="26" width="8.125" style="68" customWidth="1"/>
    <col min="27" max="27" width="5.25" style="68" customWidth="1"/>
    <col min="28" max="28" width="2.625" style="68" customWidth="1"/>
    <col min="29" max="29" width="16.625" style="68" customWidth="1"/>
    <col min="30" max="33" width="8.125" style="68" customWidth="1"/>
    <col min="34" max="34" width="6.125" style="68" customWidth="1"/>
    <col min="35" max="35" width="9" style="68" customWidth="1"/>
    <col min="36" max="16384" width="9" style="68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37" t="s">
        <v>146</v>
      </c>
      <c r="W1" s="138"/>
      <c r="X1" s="138"/>
      <c r="Y1" s="138"/>
      <c r="Z1" s="138"/>
      <c r="AA1" s="138"/>
      <c r="AB1" s="138"/>
      <c r="AC1" s="138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3</v>
      </c>
      <c r="I2" s="1">
        <v>0</v>
      </c>
      <c r="J2" s="1">
        <v>128</v>
      </c>
      <c r="K2" s="1">
        <v>143</v>
      </c>
      <c r="L2" s="1">
        <v>4</v>
      </c>
      <c r="M2" s="1">
        <v>147</v>
      </c>
      <c r="N2" s="1">
        <v>167</v>
      </c>
      <c r="O2" s="1">
        <v>1</v>
      </c>
      <c r="P2" s="1">
        <v>168</v>
      </c>
      <c r="Q2" s="1">
        <v>310</v>
      </c>
      <c r="R2" s="1">
        <v>5</v>
      </c>
      <c r="S2" s="1">
        <v>315</v>
      </c>
      <c r="V2" s="69"/>
      <c r="W2" s="70"/>
      <c r="X2" s="70"/>
      <c r="Y2" s="70"/>
      <c r="Z2" s="70"/>
      <c r="AC2" s="71"/>
      <c r="AD2" s="71"/>
      <c r="AE2" s="71"/>
      <c r="AF2" s="71"/>
      <c r="AG2" s="71"/>
      <c r="AI2" s="72"/>
      <c r="AJ2" s="72"/>
      <c r="AK2" s="72"/>
      <c r="AL2" s="72"/>
      <c r="AM2" s="72"/>
      <c r="AN2" s="72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43</v>
      </c>
      <c r="O3" s="1">
        <v>0</v>
      </c>
      <c r="P3" s="1">
        <v>43</v>
      </c>
      <c r="Q3" s="1">
        <v>76</v>
      </c>
      <c r="R3" s="1">
        <v>0</v>
      </c>
      <c r="S3" s="1">
        <v>76</v>
      </c>
      <c r="V3" s="108" t="s">
        <v>21</v>
      </c>
      <c r="W3" s="108" t="s">
        <v>22</v>
      </c>
      <c r="X3" s="108" t="s">
        <v>23</v>
      </c>
      <c r="Y3" s="108" t="s">
        <v>24</v>
      </c>
      <c r="Z3" s="108" t="s">
        <v>25</v>
      </c>
      <c r="AA3" s="74"/>
      <c r="AB3" s="139" t="s">
        <v>26</v>
      </c>
      <c r="AC3" s="140"/>
      <c r="AD3" s="75" t="s">
        <v>22</v>
      </c>
      <c r="AE3" s="75" t="s">
        <v>27</v>
      </c>
      <c r="AF3" s="75" t="s">
        <v>24</v>
      </c>
      <c r="AG3" s="76" t="s">
        <v>25</v>
      </c>
      <c r="AI3" s="72"/>
      <c r="AJ3" s="72"/>
      <c r="AK3" s="72"/>
      <c r="AL3" s="72"/>
      <c r="AM3" s="72"/>
      <c r="AN3" s="72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108" t="s">
        <v>19</v>
      </c>
      <c r="W4" s="77">
        <f t="shared" ref="W4:W21" si="0">VLOOKUP($A2,$A$2:$S$67,10,FALSE)</f>
        <v>128</v>
      </c>
      <c r="X4" s="77">
        <f t="shared" ref="X4:X21" si="1">VLOOKUP($A2,$A$2:$S$67,13,FALSE)</f>
        <v>147</v>
      </c>
      <c r="Y4" s="77">
        <f t="shared" ref="Y4:Y21" si="2">VLOOKUP($A2,$A$2:$S$67,16,FALSE)</f>
        <v>168</v>
      </c>
      <c r="Z4" s="77">
        <f t="shared" ref="Z4:Z52" si="3">Y4+X4</f>
        <v>315</v>
      </c>
      <c r="AA4" s="74"/>
      <c r="AB4" s="141" t="s">
        <v>29</v>
      </c>
      <c r="AC4" s="142"/>
      <c r="AD4" s="56" t="s">
        <v>41</v>
      </c>
      <c r="AE4" s="77">
        <f>SUM(K2:K67)</f>
        <v>14210</v>
      </c>
      <c r="AF4" s="77">
        <f>SUM(N2:N67)</f>
        <v>15507</v>
      </c>
      <c r="AG4" s="78">
        <f>AE4+AF4</f>
        <v>29717</v>
      </c>
      <c r="AI4" s="72"/>
      <c r="AJ4" s="72"/>
      <c r="AK4" s="72"/>
      <c r="AL4" s="72"/>
      <c r="AM4" s="72"/>
      <c r="AN4" s="72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108" t="s">
        <v>20</v>
      </c>
      <c r="W5" s="77">
        <f t="shared" si="0"/>
        <v>27</v>
      </c>
      <c r="X5" s="77">
        <f t="shared" si="1"/>
        <v>33</v>
      </c>
      <c r="Y5" s="77">
        <f t="shared" si="2"/>
        <v>43</v>
      </c>
      <c r="Z5" s="77">
        <f t="shared" si="3"/>
        <v>76</v>
      </c>
      <c r="AA5" s="74"/>
      <c r="AB5" s="141" t="s">
        <v>31</v>
      </c>
      <c r="AC5" s="142"/>
      <c r="AD5" s="56" t="s">
        <v>41</v>
      </c>
      <c r="AE5" s="77">
        <f>SUM(L2:L67)</f>
        <v>84</v>
      </c>
      <c r="AF5" s="77">
        <f>SUM(O2:O67)</f>
        <v>111</v>
      </c>
      <c r="AG5" s="78">
        <f>AE5+AF5</f>
        <v>195</v>
      </c>
      <c r="AI5" s="72"/>
      <c r="AJ5" s="72"/>
      <c r="AK5" s="72"/>
      <c r="AL5" s="72"/>
      <c r="AM5" s="72"/>
      <c r="AN5" s="72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35</v>
      </c>
      <c r="H6" s="1">
        <v>0</v>
      </c>
      <c r="I6" s="1">
        <v>0</v>
      </c>
      <c r="J6" s="1">
        <v>35</v>
      </c>
      <c r="K6" s="1">
        <v>32</v>
      </c>
      <c r="L6" s="1">
        <v>0</v>
      </c>
      <c r="M6" s="1">
        <v>32</v>
      </c>
      <c r="N6" s="1">
        <v>36</v>
      </c>
      <c r="O6" s="1">
        <v>0</v>
      </c>
      <c r="P6" s="1">
        <v>36</v>
      </c>
      <c r="Q6" s="1">
        <v>68</v>
      </c>
      <c r="R6" s="1">
        <v>0</v>
      </c>
      <c r="S6" s="1">
        <v>68</v>
      </c>
      <c r="V6" s="108" t="s">
        <v>28</v>
      </c>
      <c r="W6" s="77">
        <f t="shared" si="0"/>
        <v>22</v>
      </c>
      <c r="X6" s="77">
        <f t="shared" si="1"/>
        <v>23</v>
      </c>
      <c r="Y6" s="77">
        <f t="shared" si="2"/>
        <v>21</v>
      </c>
      <c r="Z6" s="77">
        <f t="shared" si="3"/>
        <v>44</v>
      </c>
      <c r="AA6" s="74"/>
      <c r="AB6" s="143" t="s">
        <v>33</v>
      </c>
      <c r="AC6" s="144"/>
      <c r="AD6" s="79">
        <f>SUM(J2:J67)</f>
        <v>12532</v>
      </c>
      <c r="AE6" s="79">
        <f>SUM(AE4:AE5)</f>
        <v>14294</v>
      </c>
      <c r="AF6" s="77">
        <f>SUM(AF4:AF5)</f>
        <v>15618</v>
      </c>
      <c r="AG6" s="80">
        <f>SUM(AG4:AG5)</f>
        <v>29912</v>
      </c>
      <c r="AI6" s="72"/>
      <c r="AJ6" s="72"/>
      <c r="AK6" s="72"/>
      <c r="AL6" s="72"/>
      <c r="AM6" s="72"/>
      <c r="AN6" s="72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66</v>
      </c>
      <c r="H7" s="1">
        <v>0</v>
      </c>
      <c r="I7" s="1">
        <v>0</v>
      </c>
      <c r="J7" s="1">
        <v>66</v>
      </c>
      <c r="K7" s="1">
        <v>73</v>
      </c>
      <c r="L7" s="1">
        <v>0</v>
      </c>
      <c r="M7" s="1">
        <v>73</v>
      </c>
      <c r="N7" s="1">
        <v>79</v>
      </c>
      <c r="O7" s="1">
        <v>0</v>
      </c>
      <c r="P7" s="1">
        <v>79</v>
      </c>
      <c r="Q7" s="1">
        <v>152</v>
      </c>
      <c r="R7" s="1">
        <v>0</v>
      </c>
      <c r="S7" s="1">
        <v>152</v>
      </c>
      <c r="V7" s="108" t="s">
        <v>30</v>
      </c>
      <c r="W7" s="77">
        <f t="shared" si="0"/>
        <v>60</v>
      </c>
      <c r="X7" s="77">
        <f t="shared" si="1"/>
        <v>50</v>
      </c>
      <c r="Y7" s="77">
        <f t="shared" si="2"/>
        <v>66</v>
      </c>
      <c r="Z7" s="77">
        <f t="shared" si="3"/>
        <v>116</v>
      </c>
      <c r="AA7" s="74"/>
      <c r="AB7" s="133" t="s">
        <v>35</v>
      </c>
      <c r="AC7" s="134"/>
      <c r="AD7" s="81">
        <f>AD8-AD10-AD11</f>
        <v>-11</v>
      </c>
      <c r="AE7" s="81">
        <f>AE8+AE9-AE10-AE11</f>
        <v>-18</v>
      </c>
      <c r="AF7" s="81">
        <f>AF8+AF9-AF10-AF11</f>
        <v>-31</v>
      </c>
      <c r="AG7" s="81">
        <f>AG8+AG9-AG10-AG11</f>
        <v>-49</v>
      </c>
      <c r="AI7" s="72"/>
      <c r="AJ7" s="72"/>
      <c r="AK7" s="72"/>
      <c r="AL7" s="72"/>
      <c r="AM7" s="72"/>
      <c r="AN7" s="72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41</v>
      </c>
      <c r="O8" s="1">
        <v>0</v>
      </c>
      <c r="P8" s="1">
        <v>41</v>
      </c>
      <c r="Q8" s="1">
        <v>78</v>
      </c>
      <c r="R8" s="1">
        <v>0</v>
      </c>
      <c r="S8" s="1">
        <v>78</v>
      </c>
      <c r="V8" s="108" t="s">
        <v>32</v>
      </c>
      <c r="W8" s="77">
        <f t="shared" si="0"/>
        <v>35</v>
      </c>
      <c r="X8" s="77">
        <f t="shared" si="1"/>
        <v>32</v>
      </c>
      <c r="Y8" s="77">
        <f t="shared" si="2"/>
        <v>36</v>
      </c>
      <c r="Z8" s="77">
        <f t="shared" si="3"/>
        <v>68</v>
      </c>
      <c r="AA8" s="74"/>
      <c r="AB8" s="124" t="s">
        <v>37</v>
      </c>
      <c r="AC8" s="65" t="s">
        <v>38</v>
      </c>
      <c r="AD8" s="58">
        <v>26</v>
      </c>
      <c r="AE8" s="58">
        <v>30</v>
      </c>
      <c r="AF8" s="58">
        <v>24</v>
      </c>
      <c r="AG8" s="58">
        <f t="shared" ref="AG8:AG11" si="4">SUM(AE8:AF8)</f>
        <v>54</v>
      </c>
      <c r="AI8" s="72"/>
      <c r="AJ8" s="72"/>
      <c r="AK8" s="72"/>
      <c r="AL8" s="72"/>
      <c r="AM8" s="72"/>
      <c r="AN8" s="72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108" t="s">
        <v>34</v>
      </c>
      <c r="W9" s="77">
        <f t="shared" si="0"/>
        <v>66</v>
      </c>
      <c r="X9" s="77">
        <f t="shared" si="1"/>
        <v>73</v>
      </c>
      <c r="Y9" s="77">
        <f t="shared" si="2"/>
        <v>79</v>
      </c>
      <c r="Z9" s="77">
        <f t="shared" si="3"/>
        <v>152</v>
      </c>
      <c r="AA9" s="74"/>
      <c r="AB9" s="125"/>
      <c r="AC9" s="59" t="s">
        <v>40</v>
      </c>
      <c r="AD9" s="59" t="s">
        <v>41</v>
      </c>
      <c r="AE9" s="60">
        <v>0</v>
      </c>
      <c r="AF9" s="60">
        <v>2</v>
      </c>
      <c r="AG9" s="60">
        <f t="shared" si="4"/>
        <v>2</v>
      </c>
      <c r="AI9" s="72"/>
      <c r="AJ9" s="72"/>
      <c r="AK9" s="72"/>
      <c r="AL9" s="72"/>
      <c r="AM9" s="72"/>
      <c r="AN9" s="72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130</v>
      </c>
      <c r="L10" s="1">
        <v>0</v>
      </c>
      <c r="M10" s="1">
        <v>130</v>
      </c>
      <c r="N10" s="1">
        <v>139</v>
      </c>
      <c r="O10" s="1">
        <v>1</v>
      </c>
      <c r="P10" s="1">
        <v>140</v>
      </c>
      <c r="Q10" s="1">
        <v>269</v>
      </c>
      <c r="R10" s="1">
        <v>1</v>
      </c>
      <c r="S10" s="1">
        <v>270</v>
      </c>
      <c r="V10" s="108" t="s">
        <v>36</v>
      </c>
      <c r="W10" s="77">
        <f t="shared" si="0"/>
        <v>38</v>
      </c>
      <c r="X10" s="77">
        <f t="shared" si="1"/>
        <v>37</v>
      </c>
      <c r="Y10" s="77">
        <f t="shared" si="2"/>
        <v>41</v>
      </c>
      <c r="Z10" s="77">
        <f t="shared" si="3"/>
        <v>78</v>
      </c>
      <c r="AA10" s="74"/>
      <c r="AB10" s="125"/>
      <c r="AC10" s="65" t="s">
        <v>43</v>
      </c>
      <c r="AD10" s="58">
        <v>17</v>
      </c>
      <c r="AE10" s="58">
        <v>31</v>
      </c>
      <c r="AF10" s="58">
        <v>36</v>
      </c>
      <c r="AG10" s="58">
        <f t="shared" si="4"/>
        <v>67</v>
      </c>
      <c r="AI10" s="72"/>
      <c r="AJ10" s="72"/>
      <c r="AK10" s="72"/>
      <c r="AL10" s="72"/>
      <c r="AM10" s="72"/>
      <c r="AN10" s="72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3</v>
      </c>
      <c r="I11" s="1">
        <v>0</v>
      </c>
      <c r="J11" s="1">
        <v>100</v>
      </c>
      <c r="K11" s="1">
        <v>93</v>
      </c>
      <c r="L11" s="1">
        <v>2</v>
      </c>
      <c r="M11" s="1">
        <v>95</v>
      </c>
      <c r="N11" s="1">
        <v>95</v>
      </c>
      <c r="O11" s="1">
        <v>1</v>
      </c>
      <c r="P11" s="1">
        <v>96</v>
      </c>
      <c r="Q11" s="1">
        <v>188</v>
      </c>
      <c r="R11" s="1">
        <v>3</v>
      </c>
      <c r="S11" s="1">
        <v>191</v>
      </c>
      <c r="V11" s="108" t="s">
        <v>39</v>
      </c>
      <c r="W11" s="77">
        <f t="shared" si="0"/>
        <v>56</v>
      </c>
      <c r="X11" s="77">
        <f t="shared" si="1"/>
        <v>55</v>
      </c>
      <c r="Y11" s="77">
        <f t="shared" si="2"/>
        <v>51</v>
      </c>
      <c r="Z11" s="77">
        <f t="shared" si="3"/>
        <v>106</v>
      </c>
      <c r="AA11" s="74"/>
      <c r="AB11" s="126"/>
      <c r="AC11" s="66" t="s">
        <v>45</v>
      </c>
      <c r="AD11" s="37">
        <v>20</v>
      </c>
      <c r="AE11" s="37">
        <v>17</v>
      </c>
      <c r="AF11" s="37">
        <v>21</v>
      </c>
      <c r="AG11" s="58">
        <f t="shared" si="4"/>
        <v>38</v>
      </c>
      <c r="AI11" s="72"/>
      <c r="AJ11" s="72"/>
      <c r="AK11" s="72"/>
      <c r="AL11" s="72"/>
      <c r="AM11" s="72"/>
      <c r="AN11" s="72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58</v>
      </c>
      <c r="L12" s="1">
        <v>0</v>
      </c>
      <c r="M12" s="1">
        <v>58</v>
      </c>
      <c r="N12" s="1">
        <v>63</v>
      </c>
      <c r="O12" s="1">
        <v>0</v>
      </c>
      <c r="P12" s="1">
        <v>63</v>
      </c>
      <c r="Q12" s="1">
        <v>121</v>
      </c>
      <c r="R12" s="1">
        <v>0</v>
      </c>
      <c r="S12" s="1">
        <v>121</v>
      </c>
      <c r="V12" s="108" t="s">
        <v>42</v>
      </c>
      <c r="W12" s="77">
        <f t="shared" si="0"/>
        <v>121</v>
      </c>
      <c r="X12" s="77">
        <f t="shared" si="1"/>
        <v>130</v>
      </c>
      <c r="Y12" s="77">
        <f t="shared" si="2"/>
        <v>140</v>
      </c>
      <c r="Z12" s="77">
        <f t="shared" si="3"/>
        <v>270</v>
      </c>
      <c r="AA12" s="74"/>
      <c r="AB12" s="83"/>
      <c r="AC12" s="84"/>
      <c r="AD12" s="85"/>
      <c r="AE12" s="85"/>
      <c r="AF12" s="85"/>
      <c r="AG12" s="85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117</v>
      </c>
      <c r="L13" s="1">
        <v>2</v>
      </c>
      <c r="M13" s="1">
        <v>119</v>
      </c>
      <c r="N13" s="1">
        <v>123</v>
      </c>
      <c r="O13" s="1">
        <v>2</v>
      </c>
      <c r="P13" s="1">
        <v>125</v>
      </c>
      <c r="Q13" s="1">
        <v>240</v>
      </c>
      <c r="R13" s="1">
        <v>4</v>
      </c>
      <c r="S13" s="1">
        <v>244</v>
      </c>
      <c r="V13" s="108" t="s">
        <v>44</v>
      </c>
      <c r="W13" s="77">
        <f t="shared" si="0"/>
        <v>100</v>
      </c>
      <c r="X13" s="77">
        <f t="shared" si="1"/>
        <v>95</v>
      </c>
      <c r="Y13" s="77">
        <f t="shared" si="2"/>
        <v>96</v>
      </c>
      <c r="Z13" s="77">
        <f t="shared" si="3"/>
        <v>191</v>
      </c>
      <c r="AA13" s="86"/>
      <c r="AB13" s="145" t="s">
        <v>140</v>
      </c>
      <c r="AC13" s="142"/>
      <c r="AD13" s="145"/>
      <c r="AE13" s="146"/>
      <c r="AF13" s="146"/>
      <c r="AG13" s="142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108" t="s">
        <v>46</v>
      </c>
      <c r="W14" s="77">
        <f t="shared" si="0"/>
        <v>51</v>
      </c>
      <c r="X14" s="77">
        <f t="shared" si="1"/>
        <v>58</v>
      </c>
      <c r="Y14" s="77">
        <f t="shared" si="2"/>
        <v>63</v>
      </c>
      <c r="Z14" s="77">
        <f t="shared" si="3"/>
        <v>121</v>
      </c>
      <c r="AA14" s="86"/>
      <c r="AB14" s="88"/>
      <c r="AC14" s="89"/>
      <c r="AD14" s="108" t="s">
        <v>22</v>
      </c>
      <c r="AE14" s="108" t="s">
        <v>23</v>
      </c>
      <c r="AF14" s="108" t="s">
        <v>24</v>
      </c>
      <c r="AG14" s="108" t="s">
        <v>25</v>
      </c>
      <c r="AI14" s="72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34</v>
      </c>
      <c r="H15" s="1">
        <v>0</v>
      </c>
      <c r="I15" s="1">
        <v>0</v>
      </c>
      <c r="J15" s="1">
        <v>34</v>
      </c>
      <c r="K15" s="1">
        <v>31</v>
      </c>
      <c r="L15" s="1">
        <v>0</v>
      </c>
      <c r="M15" s="1">
        <v>31</v>
      </c>
      <c r="N15" s="1">
        <v>41</v>
      </c>
      <c r="O15" s="1">
        <v>0</v>
      </c>
      <c r="P15" s="1">
        <v>41</v>
      </c>
      <c r="Q15" s="1">
        <v>72</v>
      </c>
      <c r="R15" s="1">
        <v>0</v>
      </c>
      <c r="S15" s="1">
        <v>72</v>
      </c>
      <c r="V15" s="108" t="s">
        <v>47</v>
      </c>
      <c r="W15" s="77">
        <f t="shared" si="0"/>
        <v>106</v>
      </c>
      <c r="X15" s="77">
        <f t="shared" si="1"/>
        <v>119</v>
      </c>
      <c r="Y15" s="77">
        <f t="shared" si="2"/>
        <v>125</v>
      </c>
      <c r="Z15" s="77">
        <f t="shared" si="3"/>
        <v>244</v>
      </c>
      <c r="AA15" s="86"/>
      <c r="AB15" s="150" t="s">
        <v>66</v>
      </c>
      <c r="AC15" s="151"/>
      <c r="AD15" s="90">
        <f>VLOOKUP($A22,$A$2:$S$67,10,FALSE)+AD16</f>
        <v>806</v>
      </c>
      <c r="AE15" s="90">
        <f>VLOOKUP($A22,$A$2:$S$67,13,FALSE)+AE16</f>
        <v>834</v>
      </c>
      <c r="AF15" s="90">
        <f>VLOOKUP($A22,$A$2:$S$67,16,FALSE)+AF16</f>
        <v>963</v>
      </c>
      <c r="AG15" s="90">
        <f t="shared" ref="AG15:AG23" si="5">AE15+AF15</f>
        <v>1797</v>
      </c>
      <c r="AI15" s="72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28</v>
      </c>
      <c r="L16" s="1">
        <v>0</v>
      </c>
      <c r="M16" s="1">
        <v>28</v>
      </c>
      <c r="N16" s="1">
        <v>36</v>
      </c>
      <c r="O16" s="1">
        <v>0</v>
      </c>
      <c r="P16" s="1">
        <v>36</v>
      </c>
      <c r="Q16" s="1">
        <v>64</v>
      </c>
      <c r="R16" s="1">
        <v>0</v>
      </c>
      <c r="S16" s="1">
        <v>64</v>
      </c>
      <c r="V16" s="108" t="s">
        <v>49</v>
      </c>
      <c r="W16" s="77">
        <f t="shared" si="0"/>
        <v>12</v>
      </c>
      <c r="X16" s="77">
        <f t="shared" si="1"/>
        <v>11</v>
      </c>
      <c r="Y16" s="77">
        <f t="shared" si="2"/>
        <v>14</v>
      </c>
      <c r="Z16" s="77">
        <f t="shared" si="3"/>
        <v>25</v>
      </c>
      <c r="AA16" s="86"/>
      <c r="AB16" s="91" t="s">
        <v>141</v>
      </c>
      <c r="AC16" s="92" t="s">
        <v>142</v>
      </c>
      <c r="AD16" s="93">
        <f>VLOOKUP($A36,$A$2:$S$67,10,FALSE)</f>
        <v>660</v>
      </c>
      <c r="AE16" s="93">
        <f>VLOOKUP($A36,$A$2:$S$67,13,FALSE)</f>
        <v>689</v>
      </c>
      <c r="AF16" s="94">
        <f>VLOOKUP($A36,$A$2:$S$67,16,FALSE)</f>
        <v>801</v>
      </c>
      <c r="AG16" s="95">
        <f t="shared" si="5"/>
        <v>1490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108" t="s">
        <v>50</v>
      </c>
      <c r="W17" s="77">
        <f t="shared" si="0"/>
        <v>34</v>
      </c>
      <c r="X17" s="77">
        <f t="shared" si="1"/>
        <v>31</v>
      </c>
      <c r="Y17" s="77">
        <f t="shared" si="2"/>
        <v>41</v>
      </c>
      <c r="Z17" s="77">
        <f t="shared" si="3"/>
        <v>72</v>
      </c>
      <c r="AA17" s="86"/>
      <c r="AB17" s="145" t="s">
        <v>69</v>
      </c>
      <c r="AC17" s="142"/>
      <c r="AD17" s="82">
        <f t="shared" ref="AD17:AD23" si="6">VLOOKUP($A23,$A$2:$S$67,10,FALSE)</f>
        <v>227</v>
      </c>
      <c r="AE17" s="82">
        <f t="shared" ref="AE17:AE23" si="7">VLOOKUP($A23,$A$2:$S$67,13,FALSE)</f>
        <v>190</v>
      </c>
      <c r="AF17" s="82">
        <f t="shared" ref="AF17:AF23" si="8">VLOOKUP($A23,$A$2:$S$67,16,FALSE)</f>
        <v>263</v>
      </c>
      <c r="AG17" s="77">
        <f t="shared" si="5"/>
        <v>453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288</v>
      </c>
      <c r="H18" s="1">
        <v>2</v>
      </c>
      <c r="I18" s="1">
        <v>1</v>
      </c>
      <c r="J18" s="1">
        <v>291</v>
      </c>
      <c r="K18" s="1">
        <v>290</v>
      </c>
      <c r="L18" s="1">
        <v>3</v>
      </c>
      <c r="M18" s="1">
        <v>293</v>
      </c>
      <c r="N18" s="1">
        <v>311</v>
      </c>
      <c r="O18" s="1">
        <v>2</v>
      </c>
      <c r="P18" s="1">
        <v>313</v>
      </c>
      <c r="Q18" s="1">
        <v>601</v>
      </c>
      <c r="R18" s="1">
        <v>5</v>
      </c>
      <c r="S18" s="1">
        <v>606</v>
      </c>
      <c r="V18" s="108" t="s">
        <v>52</v>
      </c>
      <c r="W18" s="77">
        <f t="shared" si="0"/>
        <v>31</v>
      </c>
      <c r="X18" s="77">
        <f t="shared" si="1"/>
        <v>28</v>
      </c>
      <c r="Y18" s="77">
        <f t="shared" si="2"/>
        <v>36</v>
      </c>
      <c r="Z18" s="77">
        <f t="shared" si="3"/>
        <v>64</v>
      </c>
      <c r="AA18" s="86"/>
      <c r="AB18" s="145" t="s">
        <v>58</v>
      </c>
      <c r="AC18" s="142"/>
      <c r="AD18" s="82">
        <f t="shared" si="6"/>
        <v>445</v>
      </c>
      <c r="AE18" s="82">
        <f t="shared" si="7"/>
        <v>443</v>
      </c>
      <c r="AF18" s="82">
        <f t="shared" si="8"/>
        <v>506</v>
      </c>
      <c r="AG18" s="77">
        <f t="shared" si="5"/>
        <v>949</v>
      </c>
      <c r="AI18" s="72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171</v>
      </c>
      <c r="H19" s="1">
        <v>0</v>
      </c>
      <c r="I19" s="1">
        <v>0</v>
      </c>
      <c r="J19" s="1">
        <v>171</v>
      </c>
      <c r="K19" s="1">
        <v>162</v>
      </c>
      <c r="L19" s="1">
        <v>0</v>
      </c>
      <c r="M19" s="1">
        <v>162</v>
      </c>
      <c r="N19" s="1">
        <v>193</v>
      </c>
      <c r="O19" s="1">
        <v>0</v>
      </c>
      <c r="P19" s="1">
        <v>193</v>
      </c>
      <c r="Q19" s="1">
        <v>355</v>
      </c>
      <c r="R19" s="1">
        <v>0</v>
      </c>
      <c r="S19" s="1">
        <v>355</v>
      </c>
      <c r="V19" s="108" t="s">
        <v>55</v>
      </c>
      <c r="W19" s="77">
        <f t="shared" si="0"/>
        <v>40</v>
      </c>
      <c r="X19" s="77">
        <f t="shared" si="1"/>
        <v>41</v>
      </c>
      <c r="Y19" s="77">
        <f t="shared" si="2"/>
        <v>40</v>
      </c>
      <c r="Z19" s="77">
        <f t="shared" si="3"/>
        <v>81</v>
      </c>
      <c r="AA19" s="86"/>
      <c r="AB19" s="145" t="s">
        <v>74</v>
      </c>
      <c r="AC19" s="142"/>
      <c r="AD19" s="82">
        <f t="shared" si="6"/>
        <v>260</v>
      </c>
      <c r="AE19" s="82">
        <f t="shared" si="7"/>
        <v>129</v>
      </c>
      <c r="AF19" s="82">
        <f t="shared" si="8"/>
        <v>256</v>
      </c>
      <c r="AG19" s="77">
        <f t="shared" si="5"/>
        <v>385</v>
      </c>
      <c r="AI19" s="72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84</v>
      </c>
      <c r="H20" s="1">
        <v>1</v>
      </c>
      <c r="I20" s="1">
        <v>0</v>
      </c>
      <c r="J20" s="1">
        <v>85</v>
      </c>
      <c r="K20" s="1">
        <v>79</v>
      </c>
      <c r="L20" s="1">
        <v>0</v>
      </c>
      <c r="M20" s="1">
        <v>79</v>
      </c>
      <c r="N20" s="1">
        <v>76</v>
      </c>
      <c r="O20" s="1">
        <v>1</v>
      </c>
      <c r="P20" s="1">
        <v>77</v>
      </c>
      <c r="Q20" s="1">
        <v>155</v>
      </c>
      <c r="R20" s="1">
        <v>1</v>
      </c>
      <c r="S20" s="1">
        <v>156</v>
      </c>
      <c r="V20" s="108" t="s">
        <v>62</v>
      </c>
      <c r="W20" s="77">
        <f t="shared" si="0"/>
        <v>291</v>
      </c>
      <c r="X20" s="77">
        <f t="shared" si="1"/>
        <v>293</v>
      </c>
      <c r="Y20" s="77">
        <f t="shared" si="2"/>
        <v>313</v>
      </c>
      <c r="Z20" s="77">
        <f t="shared" si="3"/>
        <v>606</v>
      </c>
      <c r="AA20" s="86"/>
      <c r="AB20" s="145" t="s">
        <v>63</v>
      </c>
      <c r="AC20" s="142"/>
      <c r="AD20" s="82">
        <f t="shared" si="6"/>
        <v>499</v>
      </c>
      <c r="AE20" s="82">
        <f t="shared" si="7"/>
        <v>481</v>
      </c>
      <c r="AF20" s="82">
        <f t="shared" si="8"/>
        <v>562</v>
      </c>
      <c r="AG20" s="77">
        <f t="shared" si="5"/>
        <v>1043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108" t="s">
        <v>59</v>
      </c>
      <c r="W21" s="77">
        <f t="shared" si="0"/>
        <v>171</v>
      </c>
      <c r="X21" s="77">
        <f t="shared" si="1"/>
        <v>162</v>
      </c>
      <c r="Y21" s="77">
        <f t="shared" si="2"/>
        <v>193</v>
      </c>
      <c r="Z21" s="77">
        <f t="shared" si="3"/>
        <v>355</v>
      </c>
      <c r="AA21" s="86"/>
      <c r="AB21" s="145" t="s">
        <v>65</v>
      </c>
      <c r="AC21" s="142"/>
      <c r="AD21" s="82">
        <f t="shared" si="6"/>
        <v>304</v>
      </c>
      <c r="AE21" s="82">
        <f t="shared" si="7"/>
        <v>281</v>
      </c>
      <c r="AF21" s="82">
        <f t="shared" si="8"/>
        <v>339</v>
      </c>
      <c r="AG21" s="77">
        <f t="shared" si="5"/>
        <v>620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141</v>
      </c>
      <c r="H22" s="1">
        <v>3</v>
      </c>
      <c r="I22" s="1">
        <v>2</v>
      </c>
      <c r="J22" s="1">
        <v>146</v>
      </c>
      <c r="K22" s="1">
        <v>142</v>
      </c>
      <c r="L22" s="1">
        <v>3</v>
      </c>
      <c r="M22" s="1">
        <v>145</v>
      </c>
      <c r="N22" s="1">
        <v>157</v>
      </c>
      <c r="O22" s="1">
        <v>5</v>
      </c>
      <c r="P22" s="1">
        <v>162</v>
      </c>
      <c r="Q22" s="1">
        <v>299</v>
      </c>
      <c r="R22" s="1">
        <v>8</v>
      </c>
      <c r="S22" s="1">
        <v>307</v>
      </c>
      <c r="V22" s="108" t="s">
        <v>67</v>
      </c>
      <c r="W22" s="77">
        <f>AD15+AD17+AD18</f>
        <v>1478</v>
      </c>
      <c r="X22" s="77">
        <f>AE15+AE17+AE18</f>
        <v>1467</v>
      </c>
      <c r="Y22" s="77">
        <f>AF15+AF17+AF18</f>
        <v>1732</v>
      </c>
      <c r="Z22" s="77">
        <f t="shared" si="3"/>
        <v>3199</v>
      </c>
      <c r="AA22" s="86"/>
      <c r="AB22" s="145" t="s">
        <v>68</v>
      </c>
      <c r="AC22" s="142"/>
      <c r="AD22" s="82">
        <f t="shared" si="6"/>
        <v>304</v>
      </c>
      <c r="AE22" s="82">
        <f t="shared" si="7"/>
        <v>303</v>
      </c>
      <c r="AF22" s="82">
        <f t="shared" si="8"/>
        <v>341</v>
      </c>
      <c r="AG22" s="77">
        <f t="shared" si="5"/>
        <v>644</v>
      </c>
      <c r="AI22" s="72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226</v>
      </c>
      <c r="H23" s="1">
        <v>1</v>
      </c>
      <c r="I23" s="1">
        <v>0</v>
      </c>
      <c r="J23" s="1">
        <v>227</v>
      </c>
      <c r="K23" s="1">
        <v>189</v>
      </c>
      <c r="L23" s="1">
        <v>1</v>
      </c>
      <c r="M23" s="1">
        <v>190</v>
      </c>
      <c r="N23" s="1">
        <v>263</v>
      </c>
      <c r="O23" s="1">
        <v>0</v>
      </c>
      <c r="P23" s="1">
        <v>263</v>
      </c>
      <c r="Q23" s="1">
        <v>452</v>
      </c>
      <c r="R23" s="1">
        <v>1</v>
      </c>
      <c r="S23" s="1">
        <v>453</v>
      </c>
      <c r="V23" s="108" t="s">
        <v>70</v>
      </c>
      <c r="W23" s="77">
        <f>AD19+AD20+AD21+AD22+AD23</f>
        <v>1832</v>
      </c>
      <c r="X23" s="77">
        <f>AE19+AE20+AE21+AE22+AE23</f>
        <v>1631</v>
      </c>
      <c r="Y23" s="77">
        <f>AF19+AF20+AF21+AF22+AF23</f>
        <v>2001</v>
      </c>
      <c r="Z23" s="77">
        <f t="shared" si="3"/>
        <v>3632</v>
      </c>
      <c r="AA23" s="86"/>
      <c r="AB23" s="145" t="s">
        <v>71</v>
      </c>
      <c r="AC23" s="142"/>
      <c r="AD23" s="82">
        <f t="shared" si="6"/>
        <v>465</v>
      </c>
      <c r="AE23" s="82">
        <f t="shared" si="7"/>
        <v>437</v>
      </c>
      <c r="AF23" s="82">
        <f t="shared" si="8"/>
        <v>503</v>
      </c>
      <c r="AG23" s="77">
        <f t="shared" si="5"/>
        <v>940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436</v>
      </c>
      <c r="H24" s="1">
        <v>9</v>
      </c>
      <c r="I24" s="1">
        <v>0</v>
      </c>
      <c r="J24" s="1">
        <v>445</v>
      </c>
      <c r="K24" s="1">
        <v>434</v>
      </c>
      <c r="L24" s="1">
        <v>9</v>
      </c>
      <c r="M24" s="1">
        <v>443</v>
      </c>
      <c r="N24" s="1">
        <v>506</v>
      </c>
      <c r="O24" s="1">
        <v>0</v>
      </c>
      <c r="P24" s="1">
        <v>506</v>
      </c>
      <c r="Q24" s="1">
        <v>940</v>
      </c>
      <c r="R24" s="1">
        <v>9</v>
      </c>
      <c r="S24" s="1">
        <v>949</v>
      </c>
      <c r="V24" s="108" t="s">
        <v>72</v>
      </c>
      <c r="W24" s="77">
        <f>AD31+AD32</f>
        <v>1368</v>
      </c>
      <c r="X24" s="77">
        <f>AE31+AE32</f>
        <v>1647</v>
      </c>
      <c r="Y24" s="77">
        <f>AF31+AF32</f>
        <v>1785</v>
      </c>
      <c r="Z24" s="77">
        <f t="shared" si="3"/>
        <v>3432</v>
      </c>
      <c r="AA24" s="74"/>
      <c r="AB24" s="145" t="s">
        <v>143</v>
      </c>
      <c r="AC24" s="142"/>
      <c r="AD24" s="77">
        <f>AD15+SUM(AD17:AD23)</f>
        <v>3310</v>
      </c>
      <c r="AE24" s="77">
        <f>AE15+SUM(AE17:AE23)</f>
        <v>3098</v>
      </c>
      <c r="AF24" s="77">
        <f>AF15+SUM(AF17:AF23)</f>
        <v>3733</v>
      </c>
      <c r="AG24" s="77">
        <f>AG15+SUM(AG17:AG23)</f>
        <v>6831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260</v>
      </c>
      <c r="H25" s="1">
        <v>0</v>
      </c>
      <c r="I25" s="1">
        <v>0</v>
      </c>
      <c r="J25" s="1">
        <v>260</v>
      </c>
      <c r="K25" s="1">
        <v>129</v>
      </c>
      <c r="L25" s="1">
        <v>0</v>
      </c>
      <c r="M25" s="1">
        <v>129</v>
      </c>
      <c r="N25" s="1">
        <v>256</v>
      </c>
      <c r="O25" s="1">
        <v>0</v>
      </c>
      <c r="P25" s="1">
        <v>256</v>
      </c>
      <c r="Q25" s="1">
        <v>385</v>
      </c>
      <c r="R25" s="1">
        <v>0</v>
      </c>
      <c r="S25" s="1">
        <v>385</v>
      </c>
      <c r="V25" s="108" t="s">
        <v>75</v>
      </c>
      <c r="W25" s="77">
        <f>AD33+AD34</f>
        <v>503</v>
      </c>
      <c r="X25" s="77">
        <f>AE33+AE34</f>
        <v>506</v>
      </c>
      <c r="Y25" s="77">
        <f>AF33+AF34</f>
        <v>568</v>
      </c>
      <c r="Z25" s="77">
        <f t="shared" si="3"/>
        <v>1074</v>
      </c>
      <c r="AA25" s="74"/>
      <c r="AB25" s="83"/>
      <c r="AC25" s="96" t="s">
        <v>76</v>
      </c>
      <c r="AD25" s="97"/>
      <c r="AE25" s="97"/>
      <c r="AF25" s="97"/>
      <c r="AG25" s="97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495</v>
      </c>
      <c r="H26" s="1">
        <v>1</v>
      </c>
      <c r="I26" s="1">
        <v>3</v>
      </c>
      <c r="J26" s="1">
        <v>499</v>
      </c>
      <c r="K26" s="1">
        <v>480</v>
      </c>
      <c r="L26" s="1">
        <v>1</v>
      </c>
      <c r="M26" s="1">
        <v>481</v>
      </c>
      <c r="N26" s="1">
        <v>559</v>
      </c>
      <c r="O26" s="1">
        <v>3</v>
      </c>
      <c r="P26" s="1">
        <v>562</v>
      </c>
      <c r="Q26" s="1">
        <v>1039</v>
      </c>
      <c r="R26" s="1">
        <v>4</v>
      </c>
      <c r="S26" s="1">
        <v>1043</v>
      </c>
      <c r="V26" s="108" t="s">
        <v>77</v>
      </c>
      <c r="W26" s="77">
        <f>AD35+AD36+AD37</f>
        <v>2270</v>
      </c>
      <c r="X26" s="77">
        <f>AE35+AE36+AE37</f>
        <v>3120</v>
      </c>
      <c r="Y26" s="77">
        <f>AF35+AF36+AF37</f>
        <v>3236</v>
      </c>
      <c r="Z26" s="77">
        <f t="shared" si="3"/>
        <v>6356</v>
      </c>
      <c r="AA26" s="74"/>
      <c r="AB26" s="83"/>
      <c r="AC26" s="84"/>
      <c r="AD26" s="85"/>
      <c r="AE26" s="85"/>
      <c r="AF26" s="85"/>
      <c r="AG26" s="85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302</v>
      </c>
      <c r="H27" s="1">
        <v>0</v>
      </c>
      <c r="I27" s="1">
        <v>2</v>
      </c>
      <c r="J27" s="1">
        <v>304</v>
      </c>
      <c r="K27" s="1">
        <v>280</v>
      </c>
      <c r="L27" s="1">
        <v>1</v>
      </c>
      <c r="M27" s="1">
        <v>281</v>
      </c>
      <c r="N27" s="1">
        <v>338</v>
      </c>
      <c r="O27" s="1">
        <v>1</v>
      </c>
      <c r="P27" s="1">
        <v>339</v>
      </c>
      <c r="Q27" s="1">
        <v>618</v>
      </c>
      <c r="R27" s="1">
        <v>2</v>
      </c>
      <c r="S27" s="1">
        <v>620</v>
      </c>
      <c r="V27" s="108" t="s">
        <v>78</v>
      </c>
      <c r="W27" s="77">
        <f>VLOOKUP($A20,$A$2:$S$67,10,FALSE)</f>
        <v>85</v>
      </c>
      <c r="X27" s="77">
        <f>VLOOKUP($A20,$A$2:$S$67,13,FALSE)</f>
        <v>79</v>
      </c>
      <c r="Y27" s="77">
        <f>VLOOKUP($A20,$A$2:$S$67,16,FALSE)</f>
        <v>77</v>
      </c>
      <c r="Z27" s="77">
        <f t="shared" si="3"/>
        <v>156</v>
      </c>
      <c r="AA27" s="74"/>
      <c r="AB27" s="83"/>
      <c r="AC27" s="84"/>
      <c r="AD27" s="85"/>
      <c r="AE27" s="85"/>
      <c r="AF27" s="85"/>
      <c r="AG27" s="85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302</v>
      </c>
      <c r="H28" s="1">
        <v>1</v>
      </c>
      <c r="I28" s="1">
        <v>1</v>
      </c>
      <c r="J28" s="1">
        <v>304</v>
      </c>
      <c r="K28" s="1">
        <v>302</v>
      </c>
      <c r="L28" s="1">
        <v>1</v>
      </c>
      <c r="M28" s="1">
        <v>303</v>
      </c>
      <c r="N28" s="1">
        <v>339</v>
      </c>
      <c r="O28" s="1">
        <v>2</v>
      </c>
      <c r="P28" s="1">
        <v>341</v>
      </c>
      <c r="Q28" s="1">
        <v>641</v>
      </c>
      <c r="R28" s="1">
        <v>3</v>
      </c>
      <c r="S28" s="1">
        <v>644</v>
      </c>
      <c r="V28" s="108" t="s">
        <v>79</v>
      </c>
      <c r="W28" s="77">
        <f>AD50</f>
        <v>1767</v>
      </c>
      <c r="X28" s="77">
        <f>AE50</f>
        <v>2599</v>
      </c>
      <c r="Y28" s="77">
        <f>AF50</f>
        <v>2723</v>
      </c>
      <c r="Z28" s="77">
        <f t="shared" si="3"/>
        <v>5322</v>
      </c>
      <c r="AA28" s="74"/>
      <c r="AB28" s="83"/>
      <c r="AC28" s="84"/>
      <c r="AD28" s="85"/>
      <c r="AE28" s="85"/>
      <c r="AF28" s="85"/>
      <c r="AG28" s="85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460</v>
      </c>
      <c r="H29" s="1">
        <v>1</v>
      </c>
      <c r="I29" s="1">
        <v>4</v>
      </c>
      <c r="J29" s="1">
        <v>465</v>
      </c>
      <c r="K29" s="1">
        <v>435</v>
      </c>
      <c r="L29" s="1">
        <v>2</v>
      </c>
      <c r="M29" s="1">
        <v>437</v>
      </c>
      <c r="N29" s="1">
        <v>500</v>
      </c>
      <c r="O29" s="1">
        <v>3</v>
      </c>
      <c r="P29" s="1">
        <v>503</v>
      </c>
      <c r="Q29" s="1">
        <v>935</v>
      </c>
      <c r="R29" s="1">
        <v>5</v>
      </c>
      <c r="S29" s="1">
        <v>940</v>
      </c>
      <c r="V29" s="108" t="s">
        <v>80</v>
      </c>
      <c r="W29" s="77">
        <f t="shared" ref="W29:W52" si="9">VLOOKUP($A44,$A$2:$S$67,10,FALSE)</f>
        <v>44</v>
      </c>
      <c r="X29" s="77">
        <f t="shared" ref="X29:X52" si="10">VLOOKUP($A44,$A$2:$S$67,13,FALSE)</f>
        <v>38</v>
      </c>
      <c r="Y29" s="77">
        <f t="shared" ref="Y29:Y52" si="11">VLOOKUP($A44,$A$2:$S$67,16,FALSE)</f>
        <v>43</v>
      </c>
      <c r="Z29" s="77">
        <f t="shared" si="3"/>
        <v>81</v>
      </c>
      <c r="AA29" s="74"/>
      <c r="AB29" s="145" t="s">
        <v>81</v>
      </c>
      <c r="AC29" s="149"/>
      <c r="AD29" s="88"/>
      <c r="AE29" s="98"/>
      <c r="AF29" s="98"/>
      <c r="AG29" s="99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699</v>
      </c>
      <c r="H30" s="1">
        <v>0</v>
      </c>
      <c r="I30" s="1">
        <v>2</v>
      </c>
      <c r="J30" s="1">
        <v>701</v>
      </c>
      <c r="K30" s="1">
        <v>834</v>
      </c>
      <c r="L30" s="1">
        <v>0</v>
      </c>
      <c r="M30" s="1">
        <v>834</v>
      </c>
      <c r="N30" s="1">
        <v>900</v>
      </c>
      <c r="O30" s="1">
        <v>2</v>
      </c>
      <c r="P30" s="1">
        <v>902</v>
      </c>
      <c r="Q30" s="1">
        <v>1734</v>
      </c>
      <c r="R30" s="1">
        <v>2</v>
      </c>
      <c r="S30" s="1">
        <v>1736</v>
      </c>
      <c r="V30" s="108" t="s">
        <v>83</v>
      </c>
      <c r="W30" s="77">
        <f t="shared" si="9"/>
        <v>81</v>
      </c>
      <c r="X30" s="77">
        <f t="shared" si="10"/>
        <v>89</v>
      </c>
      <c r="Y30" s="77">
        <f t="shared" si="11"/>
        <v>91</v>
      </c>
      <c r="Z30" s="77">
        <f t="shared" si="3"/>
        <v>180</v>
      </c>
      <c r="AA30" s="74"/>
      <c r="AB30" s="88"/>
      <c r="AC30" s="89"/>
      <c r="AD30" s="108" t="s">
        <v>22</v>
      </c>
      <c r="AE30" s="108" t="s">
        <v>23</v>
      </c>
      <c r="AF30" s="108" t="s">
        <v>24</v>
      </c>
      <c r="AG30" s="108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660</v>
      </c>
      <c r="H31" s="1">
        <v>2</v>
      </c>
      <c r="I31" s="1">
        <v>5</v>
      </c>
      <c r="J31" s="1">
        <v>667</v>
      </c>
      <c r="K31" s="1">
        <v>810</v>
      </c>
      <c r="L31" s="1">
        <v>3</v>
      </c>
      <c r="M31" s="1">
        <v>813</v>
      </c>
      <c r="N31" s="1">
        <v>877</v>
      </c>
      <c r="O31" s="1">
        <v>6</v>
      </c>
      <c r="P31" s="1">
        <v>883</v>
      </c>
      <c r="Q31" s="1">
        <v>1687</v>
      </c>
      <c r="R31" s="1">
        <v>9</v>
      </c>
      <c r="S31" s="1">
        <v>1696</v>
      </c>
      <c r="V31" s="108" t="s">
        <v>85</v>
      </c>
      <c r="W31" s="77">
        <f t="shared" si="9"/>
        <v>67</v>
      </c>
      <c r="X31" s="77">
        <f t="shared" si="10"/>
        <v>69</v>
      </c>
      <c r="Y31" s="77">
        <f t="shared" si="11"/>
        <v>74</v>
      </c>
      <c r="Z31" s="77">
        <f t="shared" si="3"/>
        <v>143</v>
      </c>
      <c r="AA31" s="86"/>
      <c r="AB31" s="145" t="s">
        <v>86</v>
      </c>
      <c r="AC31" s="149"/>
      <c r="AD31" s="82">
        <f>VLOOKUP($A30,$A$2:$S$67,10,FALSE)</f>
        <v>701</v>
      </c>
      <c r="AE31" s="82">
        <f>VLOOKUP($A30,$A$2:$S$67,13,FALSE)</f>
        <v>834</v>
      </c>
      <c r="AF31" s="82">
        <f>VLOOKUP($A30,$A$2:$S$67,16,FALSE)</f>
        <v>902</v>
      </c>
      <c r="AG31" s="77">
        <f t="shared" ref="AG31:AG37" si="12">AE31+AF31</f>
        <v>1736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688</v>
      </c>
      <c r="H32" s="1">
        <v>3</v>
      </c>
      <c r="I32" s="1">
        <v>4</v>
      </c>
      <c r="J32" s="1">
        <v>695</v>
      </c>
      <c r="K32" s="1">
        <v>932</v>
      </c>
      <c r="L32" s="1">
        <v>4</v>
      </c>
      <c r="M32" s="1">
        <v>936</v>
      </c>
      <c r="N32" s="1">
        <v>1007</v>
      </c>
      <c r="O32" s="1">
        <v>6</v>
      </c>
      <c r="P32" s="1">
        <v>1013</v>
      </c>
      <c r="Q32" s="1">
        <v>1939</v>
      </c>
      <c r="R32" s="1">
        <v>10</v>
      </c>
      <c r="S32" s="1">
        <v>1949</v>
      </c>
      <c r="V32" s="108" t="s">
        <v>88</v>
      </c>
      <c r="W32" s="77">
        <f t="shared" si="9"/>
        <v>45</v>
      </c>
      <c r="X32" s="77">
        <f t="shared" si="10"/>
        <v>47</v>
      </c>
      <c r="Y32" s="77">
        <f t="shared" si="11"/>
        <v>44</v>
      </c>
      <c r="Z32" s="77">
        <f t="shared" si="3"/>
        <v>91</v>
      </c>
      <c r="AA32" s="86"/>
      <c r="AB32" s="145" t="s">
        <v>89</v>
      </c>
      <c r="AC32" s="149"/>
      <c r="AD32" s="82">
        <f>VLOOKUP($A31,$A$2:$S$67,10,FALSE)</f>
        <v>667</v>
      </c>
      <c r="AE32" s="82">
        <f>VLOOKUP($A31,$A$2:$S$67,13,FALSE)</f>
        <v>813</v>
      </c>
      <c r="AF32" s="82">
        <f>VLOOKUP($A31,$A$2:$S$67,16,FALSE)</f>
        <v>883</v>
      </c>
      <c r="AG32" s="77">
        <f t="shared" si="12"/>
        <v>1696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969</v>
      </c>
      <c r="H33" s="1">
        <v>1</v>
      </c>
      <c r="I33" s="1">
        <v>5</v>
      </c>
      <c r="J33" s="1">
        <v>975</v>
      </c>
      <c r="K33" s="1">
        <v>1444</v>
      </c>
      <c r="L33" s="1">
        <v>5</v>
      </c>
      <c r="M33" s="1">
        <v>1449</v>
      </c>
      <c r="N33" s="1">
        <v>1478</v>
      </c>
      <c r="O33" s="1">
        <v>3</v>
      </c>
      <c r="P33" s="1">
        <v>1481</v>
      </c>
      <c r="Q33" s="1">
        <v>2922</v>
      </c>
      <c r="R33" s="1">
        <v>8</v>
      </c>
      <c r="S33" s="1">
        <v>2930</v>
      </c>
      <c r="V33" s="108" t="s">
        <v>91</v>
      </c>
      <c r="W33" s="77">
        <f t="shared" si="9"/>
        <v>12</v>
      </c>
      <c r="X33" s="77">
        <f t="shared" si="10"/>
        <v>13</v>
      </c>
      <c r="Y33" s="77">
        <f t="shared" si="11"/>
        <v>15</v>
      </c>
      <c r="Z33" s="77">
        <f t="shared" si="3"/>
        <v>28</v>
      </c>
      <c r="AA33" s="86"/>
      <c r="AB33" s="145" t="s">
        <v>92</v>
      </c>
      <c r="AC33" s="149"/>
      <c r="AD33" s="82">
        <f>VLOOKUP($A42,$A$2:$S$67,10,FALSE)</f>
        <v>266</v>
      </c>
      <c r="AE33" s="82">
        <f>VLOOKUP($A42,$A$2:$S$67,13,FALSE)</f>
        <v>253</v>
      </c>
      <c r="AF33" s="82">
        <f>VLOOKUP($A42,$A$2:$S$67,16,FALSE)</f>
        <v>308</v>
      </c>
      <c r="AG33" s="77">
        <f t="shared" si="12"/>
        <v>561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593</v>
      </c>
      <c r="H34" s="1">
        <v>3</v>
      </c>
      <c r="I34" s="1">
        <v>4</v>
      </c>
      <c r="J34" s="1">
        <v>600</v>
      </c>
      <c r="K34" s="1">
        <v>731</v>
      </c>
      <c r="L34" s="1">
        <v>4</v>
      </c>
      <c r="M34" s="1">
        <v>735</v>
      </c>
      <c r="N34" s="1">
        <v>739</v>
      </c>
      <c r="O34" s="1">
        <v>3</v>
      </c>
      <c r="P34" s="1">
        <v>742</v>
      </c>
      <c r="Q34" s="1">
        <v>1470</v>
      </c>
      <c r="R34" s="1">
        <v>7</v>
      </c>
      <c r="S34" s="1">
        <v>1477</v>
      </c>
      <c r="V34" s="108" t="s">
        <v>94</v>
      </c>
      <c r="W34" s="77">
        <f t="shared" si="9"/>
        <v>46</v>
      </c>
      <c r="X34" s="77">
        <f t="shared" si="10"/>
        <v>52</v>
      </c>
      <c r="Y34" s="77">
        <f t="shared" si="11"/>
        <v>53</v>
      </c>
      <c r="Z34" s="77">
        <f t="shared" si="3"/>
        <v>105</v>
      </c>
      <c r="AA34" s="86"/>
      <c r="AB34" s="145" t="s">
        <v>95</v>
      </c>
      <c r="AC34" s="149"/>
      <c r="AD34" s="82">
        <f>VLOOKUP($A43,$A$2:$S$67,10,FALSE)</f>
        <v>237</v>
      </c>
      <c r="AE34" s="82">
        <f>VLOOKUP($A43,$A$2:$S$67,13,FALSE)</f>
        <v>253</v>
      </c>
      <c r="AF34" s="82">
        <f>VLOOKUP($A43,$A$2:$S$67,16,FALSE)</f>
        <v>260</v>
      </c>
      <c r="AG34" s="77">
        <f t="shared" si="12"/>
        <v>513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108" t="s">
        <v>97</v>
      </c>
      <c r="W35" s="77">
        <f t="shared" si="9"/>
        <v>20</v>
      </c>
      <c r="X35" s="77">
        <f t="shared" si="10"/>
        <v>22</v>
      </c>
      <c r="Y35" s="77">
        <f t="shared" si="11"/>
        <v>15</v>
      </c>
      <c r="Z35" s="77">
        <f t="shared" si="3"/>
        <v>37</v>
      </c>
      <c r="AA35" s="86"/>
      <c r="AB35" s="145" t="s">
        <v>98</v>
      </c>
      <c r="AC35" s="149"/>
      <c r="AD35" s="82">
        <f>VLOOKUP($A32,$A$2:$S$67,10,FALSE)</f>
        <v>695</v>
      </c>
      <c r="AE35" s="82">
        <f>VLOOKUP($A32,$A$2:$S$67,13,FALSE)</f>
        <v>936</v>
      </c>
      <c r="AF35" s="82">
        <f>VLOOKUP($A32,$A$2:$S$67,16,FALSE)</f>
        <v>1013</v>
      </c>
      <c r="AG35" s="77">
        <f t="shared" si="12"/>
        <v>1949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656</v>
      </c>
      <c r="H36" s="1">
        <v>3</v>
      </c>
      <c r="I36" s="1">
        <v>1</v>
      </c>
      <c r="J36" s="1">
        <v>660</v>
      </c>
      <c r="K36" s="1">
        <v>686</v>
      </c>
      <c r="L36" s="1">
        <v>3</v>
      </c>
      <c r="M36" s="1">
        <v>689</v>
      </c>
      <c r="N36" s="1">
        <v>799</v>
      </c>
      <c r="O36" s="1">
        <v>2</v>
      </c>
      <c r="P36" s="1">
        <v>801</v>
      </c>
      <c r="Q36" s="1">
        <v>1485</v>
      </c>
      <c r="R36" s="1">
        <v>5</v>
      </c>
      <c r="S36" s="1">
        <v>1490</v>
      </c>
      <c r="V36" s="108" t="s">
        <v>100</v>
      </c>
      <c r="W36" s="77">
        <f t="shared" si="9"/>
        <v>115</v>
      </c>
      <c r="X36" s="77">
        <f t="shared" si="10"/>
        <v>115</v>
      </c>
      <c r="Y36" s="77">
        <f t="shared" si="11"/>
        <v>137</v>
      </c>
      <c r="Z36" s="77">
        <f t="shared" si="3"/>
        <v>252</v>
      </c>
      <c r="AA36" s="86"/>
      <c r="AB36" s="145" t="s">
        <v>90</v>
      </c>
      <c r="AC36" s="149"/>
      <c r="AD36" s="82">
        <f>VLOOKUP($A33,$A$2:$S$67,10,FALSE)</f>
        <v>975</v>
      </c>
      <c r="AE36" s="82">
        <f>VLOOKUP($A33,$A$2:$S$67,13,FALSE)</f>
        <v>1449</v>
      </c>
      <c r="AF36" s="82">
        <f>VLOOKUP($A33,$A$2:$S$67,16,FALSE)</f>
        <v>1481</v>
      </c>
      <c r="AG36" s="77">
        <f t="shared" si="12"/>
        <v>2930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526</v>
      </c>
      <c r="L37" s="1">
        <v>1</v>
      </c>
      <c r="M37" s="1">
        <v>527</v>
      </c>
      <c r="N37" s="1">
        <v>585</v>
      </c>
      <c r="O37" s="1">
        <v>0</v>
      </c>
      <c r="P37" s="1">
        <v>585</v>
      </c>
      <c r="Q37" s="1">
        <v>1111</v>
      </c>
      <c r="R37" s="1">
        <v>1</v>
      </c>
      <c r="S37" s="1">
        <v>1112</v>
      </c>
      <c r="V37" s="108" t="s">
        <v>102</v>
      </c>
      <c r="W37" s="77">
        <f t="shared" si="9"/>
        <v>157</v>
      </c>
      <c r="X37" s="77">
        <f t="shared" si="10"/>
        <v>148</v>
      </c>
      <c r="Y37" s="77">
        <f t="shared" si="11"/>
        <v>160</v>
      </c>
      <c r="Z37" s="77">
        <f t="shared" si="3"/>
        <v>308</v>
      </c>
      <c r="AA37" s="86"/>
      <c r="AB37" s="145" t="s">
        <v>93</v>
      </c>
      <c r="AC37" s="149"/>
      <c r="AD37" s="82">
        <f>VLOOKUP($A34,$A$2:$S$67,10,FALSE)</f>
        <v>600</v>
      </c>
      <c r="AE37" s="82">
        <f>VLOOKUP($A34,$A$2:$S$67,13,FALSE)</f>
        <v>735</v>
      </c>
      <c r="AF37" s="82">
        <f>VLOOKUP($A34,$A$2:$S$67,16,FALSE)</f>
        <v>742</v>
      </c>
      <c r="AG37" s="77">
        <f t="shared" si="12"/>
        <v>1477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420</v>
      </c>
      <c r="H38" s="1">
        <v>1</v>
      </c>
      <c r="I38" s="1">
        <v>3</v>
      </c>
      <c r="J38" s="1">
        <v>424</v>
      </c>
      <c r="K38" s="1">
        <v>615</v>
      </c>
      <c r="L38" s="1">
        <v>3</v>
      </c>
      <c r="M38" s="1">
        <v>618</v>
      </c>
      <c r="N38" s="1">
        <v>646</v>
      </c>
      <c r="O38" s="1">
        <v>5</v>
      </c>
      <c r="P38" s="1">
        <v>651</v>
      </c>
      <c r="Q38" s="1">
        <v>1261</v>
      </c>
      <c r="R38" s="1">
        <v>8</v>
      </c>
      <c r="S38" s="1">
        <v>1269</v>
      </c>
      <c r="V38" s="108" t="s">
        <v>104</v>
      </c>
      <c r="W38" s="77">
        <f t="shared" si="9"/>
        <v>40</v>
      </c>
      <c r="X38" s="77">
        <f t="shared" si="10"/>
        <v>39</v>
      </c>
      <c r="Y38" s="77">
        <f t="shared" si="11"/>
        <v>37</v>
      </c>
      <c r="Z38" s="77">
        <f t="shared" si="3"/>
        <v>76</v>
      </c>
      <c r="AA38" s="74"/>
      <c r="AB38" s="145" t="s">
        <v>73</v>
      </c>
      <c r="AC38" s="149"/>
      <c r="AD38" s="77">
        <f>SUM(AD31:AD37)</f>
        <v>4141</v>
      </c>
      <c r="AE38" s="77">
        <f>SUM(AE31:AE37)</f>
        <v>5273</v>
      </c>
      <c r="AF38" s="77">
        <f>SUM(AF31:AF37)</f>
        <v>5589</v>
      </c>
      <c r="AG38" s="77">
        <f>SUM(AG31:AG37)</f>
        <v>10862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327</v>
      </c>
      <c r="L39" s="1">
        <v>2</v>
      </c>
      <c r="M39" s="1">
        <v>329</v>
      </c>
      <c r="N39" s="1">
        <v>316</v>
      </c>
      <c r="O39" s="1">
        <v>5</v>
      </c>
      <c r="P39" s="1">
        <v>321</v>
      </c>
      <c r="Q39" s="1">
        <v>643</v>
      </c>
      <c r="R39" s="1">
        <v>7</v>
      </c>
      <c r="S39" s="1">
        <v>650</v>
      </c>
      <c r="V39" s="108" t="s">
        <v>106</v>
      </c>
      <c r="W39" s="77">
        <f t="shared" si="9"/>
        <v>33</v>
      </c>
      <c r="X39" s="77">
        <f t="shared" si="10"/>
        <v>29</v>
      </c>
      <c r="Y39" s="77">
        <f t="shared" si="11"/>
        <v>36</v>
      </c>
      <c r="Z39" s="77">
        <f t="shared" si="3"/>
        <v>65</v>
      </c>
      <c r="AA39" s="74"/>
      <c r="AB39" s="83"/>
      <c r="AC39" s="100"/>
      <c r="AD39" s="100"/>
      <c r="AE39" s="100"/>
      <c r="AF39" s="100"/>
      <c r="AG39" s="100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368</v>
      </c>
      <c r="H40" s="1">
        <v>4</v>
      </c>
      <c r="I40" s="1">
        <v>3</v>
      </c>
      <c r="J40" s="1">
        <v>375</v>
      </c>
      <c r="K40" s="1">
        <v>613</v>
      </c>
      <c r="L40" s="1">
        <v>3</v>
      </c>
      <c r="M40" s="1">
        <v>616</v>
      </c>
      <c r="N40" s="1">
        <v>626</v>
      </c>
      <c r="O40" s="1">
        <v>5</v>
      </c>
      <c r="P40" s="1">
        <v>631</v>
      </c>
      <c r="Q40" s="1">
        <v>1239</v>
      </c>
      <c r="R40" s="1">
        <v>8</v>
      </c>
      <c r="S40" s="1">
        <v>1247</v>
      </c>
      <c r="V40" s="108" t="s">
        <v>108</v>
      </c>
      <c r="W40" s="77">
        <f t="shared" si="9"/>
        <v>122</v>
      </c>
      <c r="X40" s="77">
        <f t="shared" si="10"/>
        <v>119</v>
      </c>
      <c r="Y40" s="77">
        <f t="shared" si="11"/>
        <v>134</v>
      </c>
      <c r="Z40" s="77">
        <f t="shared" si="3"/>
        <v>253</v>
      </c>
      <c r="AA40" s="74"/>
      <c r="AB40" s="83"/>
      <c r="AC40" s="100"/>
      <c r="AD40" s="100"/>
      <c r="AE40" s="100"/>
      <c r="AF40" s="100"/>
      <c r="AG40" s="100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313</v>
      </c>
      <c r="H41" s="1">
        <v>1</v>
      </c>
      <c r="I41" s="1">
        <v>5</v>
      </c>
      <c r="J41" s="1">
        <v>319</v>
      </c>
      <c r="K41" s="1">
        <v>507</v>
      </c>
      <c r="L41" s="1">
        <v>2</v>
      </c>
      <c r="M41" s="1">
        <v>509</v>
      </c>
      <c r="N41" s="1">
        <v>531</v>
      </c>
      <c r="O41" s="1">
        <v>4</v>
      </c>
      <c r="P41" s="1">
        <v>535</v>
      </c>
      <c r="Q41" s="1">
        <v>1038</v>
      </c>
      <c r="R41" s="1">
        <v>6</v>
      </c>
      <c r="S41" s="1">
        <v>1044</v>
      </c>
      <c r="V41" s="108" t="s">
        <v>110</v>
      </c>
      <c r="W41" s="77">
        <f t="shared" si="9"/>
        <v>51</v>
      </c>
      <c r="X41" s="77">
        <f t="shared" si="10"/>
        <v>49</v>
      </c>
      <c r="Y41" s="77">
        <f t="shared" si="11"/>
        <v>54</v>
      </c>
      <c r="Z41" s="77">
        <f t="shared" si="3"/>
        <v>103</v>
      </c>
      <c r="AA41" s="74"/>
      <c r="AB41" s="83"/>
      <c r="AC41" s="100"/>
      <c r="AD41" s="100"/>
      <c r="AE41" s="100"/>
      <c r="AF41" s="100"/>
      <c r="AG41" s="100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258</v>
      </c>
      <c r="H42" s="1">
        <v>4</v>
      </c>
      <c r="I42" s="1">
        <v>4</v>
      </c>
      <c r="J42" s="1">
        <v>266</v>
      </c>
      <c r="K42" s="1">
        <v>250</v>
      </c>
      <c r="L42" s="1">
        <v>3</v>
      </c>
      <c r="M42" s="1">
        <v>253</v>
      </c>
      <c r="N42" s="1">
        <v>302</v>
      </c>
      <c r="O42" s="1">
        <v>6</v>
      </c>
      <c r="P42" s="1">
        <v>308</v>
      </c>
      <c r="Q42" s="1">
        <v>552</v>
      </c>
      <c r="R42" s="1">
        <v>9</v>
      </c>
      <c r="S42" s="1">
        <v>561</v>
      </c>
      <c r="V42" s="108" t="s">
        <v>112</v>
      </c>
      <c r="W42" s="77">
        <f t="shared" si="9"/>
        <v>164</v>
      </c>
      <c r="X42" s="77">
        <f t="shared" si="10"/>
        <v>136</v>
      </c>
      <c r="Y42" s="77">
        <f t="shared" si="11"/>
        <v>151</v>
      </c>
      <c r="Z42" s="77">
        <f t="shared" si="3"/>
        <v>287</v>
      </c>
      <c r="AA42" s="74"/>
      <c r="AB42" s="101"/>
      <c r="AC42" s="102"/>
      <c r="AD42" s="101"/>
      <c r="AE42" s="101"/>
      <c r="AF42" s="101"/>
      <c r="AG42" s="101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237</v>
      </c>
      <c r="H43" s="1">
        <v>0</v>
      </c>
      <c r="I43" s="1">
        <v>0</v>
      </c>
      <c r="J43" s="1">
        <v>237</v>
      </c>
      <c r="K43" s="1">
        <v>253</v>
      </c>
      <c r="L43" s="1">
        <v>0</v>
      </c>
      <c r="M43" s="1">
        <v>253</v>
      </c>
      <c r="N43" s="1">
        <v>260</v>
      </c>
      <c r="O43" s="1">
        <v>0</v>
      </c>
      <c r="P43" s="1">
        <v>260</v>
      </c>
      <c r="Q43" s="1">
        <v>513</v>
      </c>
      <c r="R43" s="1">
        <v>0</v>
      </c>
      <c r="S43" s="1">
        <v>513</v>
      </c>
      <c r="V43" s="108" t="s">
        <v>114</v>
      </c>
      <c r="W43" s="77">
        <f t="shared" si="9"/>
        <v>46</v>
      </c>
      <c r="X43" s="77">
        <f t="shared" si="10"/>
        <v>43</v>
      </c>
      <c r="Y43" s="77">
        <f t="shared" si="11"/>
        <v>51</v>
      </c>
      <c r="Z43" s="77">
        <f t="shared" si="3"/>
        <v>94</v>
      </c>
      <c r="AA43" s="74"/>
      <c r="AB43" s="74"/>
      <c r="AC43" s="96" t="s">
        <v>115</v>
      </c>
      <c r="AD43" s="88"/>
      <c r="AE43" s="101"/>
      <c r="AF43" s="101"/>
      <c r="AG43" s="99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43</v>
      </c>
      <c r="O44" s="1">
        <v>0</v>
      </c>
      <c r="P44" s="1">
        <v>43</v>
      </c>
      <c r="Q44" s="1">
        <v>81</v>
      </c>
      <c r="R44" s="1">
        <v>0</v>
      </c>
      <c r="S44" s="1">
        <v>81</v>
      </c>
      <c r="V44" s="108" t="s">
        <v>116</v>
      </c>
      <c r="W44" s="77">
        <f t="shared" si="9"/>
        <v>103</v>
      </c>
      <c r="X44" s="77">
        <f t="shared" si="10"/>
        <v>90</v>
      </c>
      <c r="Y44" s="77">
        <f t="shared" si="11"/>
        <v>106</v>
      </c>
      <c r="Z44" s="77">
        <f t="shared" si="3"/>
        <v>196</v>
      </c>
      <c r="AA44" s="74"/>
      <c r="AB44" s="88"/>
      <c r="AC44" s="109"/>
      <c r="AD44" s="108" t="s">
        <v>22</v>
      </c>
      <c r="AE44" s="108" t="s">
        <v>23</v>
      </c>
      <c r="AF44" s="108" t="s">
        <v>24</v>
      </c>
      <c r="AG44" s="108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89</v>
      </c>
      <c r="L45" s="1">
        <v>0</v>
      </c>
      <c r="M45" s="1">
        <v>89</v>
      </c>
      <c r="N45" s="1">
        <v>91</v>
      </c>
      <c r="O45" s="1">
        <v>0</v>
      </c>
      <c r="P45" s="1">
        <v>91</v>
      </c>
      <c r="Q45" s="1">
        <v>180</v>
      </c>
      <c r="R45" s="1">
        <v>0</v>
      </c>
      <c r="S45" s="1">
        <v>180</v>
      </c>
      <c r="V45" s="108" t="s">
        <v>117</v>
      </c>
      <c r="W45" s="77">
        <f t="shared" si="9"/>
        <v>17</v>
      </c>
      <c r="X45" s="77">
        <f t="shared" si="10"/>
        <v>13</v>
      </c>
      <c r="Y45" s="77">
        <f t="shared" si="11"/>
        <v>10</v>
      </c>
      <c r="Z45" s="77">
        <f t="shared" si="3"/>
        <v>23</v>
      </c>
      <c r="AA45" s="74"/>
      <c r="AB45" s="145" t="s">
        <v>118</v>
      </c>
      <c r="AC45" s="149"/>
      <c r="AD45" s="82">
        <f>VLOOKUP($A37,$A$2:$S$67,10,FALSE)</f>
        <v>452</v>
      </c>
      <c r="AE45" s="82">
        <f>VLOOKUP($A37,$A$2:$S$67,13,FALSE)</f>
        <v>527</v>
      </c>
      <c r="AF45" s="82">
        <f>VLOOKUP($A37,$A$2:$S$67,16,FALSE)</f>
        <v>585</v>
      </c>
      <c r="AG45" s="77">
        <f>AE45+AF45</f>
        <v>1112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67</v>
      </c>
      <c r="H46" s="1">
        <v>0</v>
      </c>
      <c r="I46" s="1">
        <v>0</v>
      </c>
      <c r="J46" s="1">
        <v>67</v>
      </c>
      <c r="K46" s="1">
        <v>69</v>
      </c>
      <c r="L46" s="1">
        <v>0</v>
      </c>
      <c r="M46" s="1">
        <v>69</v>
      </c>
      <c r="N46" s="1">
        <v>74</v>
      </c>
      <c r="O46" s="1">
        <v>0</v>
      </c>
      <c r="P46" s="1">
        <v>74</v>
      </c>
      <c r="Q46" s="1">
        <v>143</v>
      </c>
      <c r="R46" s="1">
        <v>0</v>
      </c>
      <c r="S46" s="1">
        <v>143</v>
      </c>
      <c r="V46" s="108" t="s">
        <v>119</v>
      </c>
      <c r="W46" s="77">
        <f t="shared" si="9"/>
        <v>112</v>
      </c>
      <c r="X46" s="77">
        <f t="shared" si="10"/>
        <v>127</v>
      </c>
      <c r="Y46" s="77">
        <f t="shared" si="11"/>
        <v>135</v>
      </c>
      <c r="Z46" s="77">
        <f t="shared" si="3"/>
        <v>262</v>
      </c>
      <c r="AA46" s="86"/>
      <c r="AB46" s="145" t="s">
        <v>120</v>
      </c>
      <c r="AC46" s="149"/>
      <c r="AD46" s="82">
        <f>VLOOKUP($A38,$A$2:$S$67,10,FALSE)</f>
        <v>424</v>
      </c>
      <c r="AE46" s="82">
        <f>VLOOKUP($A38,$A$2:$S$67,13,FALSE)</f>
        <v>618</v>
      </c>
      <c r="AF46" s="82">
        <f>VLOOKUP($A38,$A$2:$S$67,16,FALSE)</f>
        <v>651</v>
      </c>
      <c r="AG46" s="77">
        <f>AE46+AF46</f>
        <v>1269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108" t="s">
        <v>121</v>
      </c>
      <c r="W47" s="77">
        <f t="shared" si="9"/>
        <v>60</v>
      </c>
      <c r="X47" s="77">
        <f t="shared" si="10"/>
        <v>56</v>
      </c>
      <c r="Y47" s="77">
        <f t="shared" si="11"/>
        <v>66</v>
      </c>
      <c r="Z47" s="77">
        <f t="shared" si="3"/>
        <v>122</v>
      </c>
      <c r="AA47" s="86"/>
      <c r="AB47" s="145" t="s">
        <v>122</v>
      </c>
      <c r="AC47" s="149"/>
      <c r="AD47" s="82">
        <f>VLOOKUP($A39,$A$2:$S$67,10,FALSE)</f>
        <v>197</v>
      </c>
      <c r="AE47" s="82">
        <f>VLOOKUP($A39,$A$2:$S$67,13,FALSE)</f>
        <v>329</v>
      </c>
      <c r="AF47" s="82">
        <f>VLOOKUP($A39,$A$2:$S$67,16,FALSE)</f>
        <v>321</v>
      </c>
      <c r="AG47" s="77">
        <f>AE47+AF47</f>
        <v>650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108" t="s">
        <v>123</v>
      </c>
      <c r="W48" s="77">
        <f t="shared" si="9"/>
        <v>384</v>
      </c>
      <c r="X48" s="77">
        <f t="shared" si="10"/>
        <v>411</v>
      </c>
      <c r="Y48" s="77">
        <f t="shared" si="11"/>
        <v>389</v>
      </c>
      <c r="Z48" s="77">
        <f t="shared" si="3"/>
        <v>800</v>
      </c>
      <c r="AA48" s="86"/>
      <c r="AB48" s="145" t="s">
        <v>124</v>
      </c>
      <c r="AC48" s="149"/>
      <c r="AD48" s="82">
        <f>VLOOKUP($A40,$A$2:$S$67,10,FALSE)</f>
        <v>375</v>
      </c>
      <c r="AE48" s="82">
        <f>VLOOKUP($A40,$A$2:$S$67,13,FALSE)</f>
        <v>616</v>
      </c>
      <c r="AF48" s="82">
        <f>VLOOKUP($A40,$A$2:$S$67,16,FALSE)</f>
        <v>631</v>
      </c>
      <c r="AG48" s="77">
        <f>AE48+AF48</f>
        <v>1247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46</v>
      </c>
      <c r="H49" s="1">
        <v>0</v>
      </c>
      <c r="I49" s="1">
        <v>0</v>
      </c>
      <c r="J49" s="1">
        <v>46</v>
      </c>
      <c r="K49" s="1">
        <v>52</v>
      </c>
      <c r="L49" s="1">
        <v>0</v>
      </c>
      <c r="M49" s="1">
        <v>52</v>
      </c>
      <c r="N49" s="1">
        <v>53</v>
      </c>
      <c r="O49" s="1">
        <v>0</v>
      </c>
      <c r="P49" s="1">
        <v>53</v>
      </c>
      <c r="Q49" s="1">
        <v>105</v>
      </c>
      <c r="R49" s="1">
        <v>0</v>
      </c>
      <c r="S49" s="1">
        <v>105</v>
      </c>
      <c r="V49" s="108" t="s">
        <v>125</v>
      </c>
      <c r="W49" s="77">
        <f t="shared" si="9"/>
        <v>17</v>
      </c>
      <c r="X49" s="77">
        <f t="shared" si="10"/>
        <v>14</v>
      </c>
      <c r="Y49" s="77">
        <f t="shared" si="11"/>
        <v>17</v>
      </c>
      <c r="Z49" s="77">
        <f t="shared" si="3"/>
        <v>31</v>
      </c>
      <c r="AA49" s="74"/>
      <c r="AB49" s="145" t="s">
        <v>109</v>
      </c>
      <c r="AC49" s="149"/>
      <c r="AD49" s="82">
        <f>VLOOKUP($A41,$A$2:$S$67,10,FALSE)</f>
        <v>319</v>
      </c>
      <c r="AE49" s="82">
        <f>VLOOKUP($A41,$A$2:$S$67,13,FALSE)</f>
        <v>509</v>
      </c>
      <c r="AF49" s="82">
        <f>VLOOKUP($A41,$A$2:$S$67,16,FALSE)</f>
        <v>535</v>
      </c>
      <c r="AG49" s="77">
        <f>AE49+AF49</f>
        <v>1044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108" t="s">
        <v>126</v>
      </c>
      <c r="W50" s="77">
        <f t="shared" si="9"/>
        <v>34</v>
      </c>
      <c r="X50" s="77">
        <f t="shared" si="10"/>
        <v>33</v>
      </c>
      <c r="Y50" s="77">
        <f t="shared" si="11"/>
        <v>31</v>
      </c>
      <c r="Z50" s="77">
        <f t="shared" si="3"/>
        <v>64</v>
      </c>
      <c r="AA50" s="74"/>
      <c r="AB50" s="145" t="s">
        <v>73</v>
      </c>
      <c r="AC50" s="149"/>
      <c r="AD50" s="77">
        <f>SUM(AD45:AD49)</f>
        <v>1767</v>
      </c>
      <c r="AE50" s="77">
        <f>SUM(AE45:AE49)</f>
        <v>2599</v>
      </c>
      <c r="AF50" s="77">
        <f>SUM(AF45:AF49)</f>
        <v>2723</v>
      </c>
      <c r="AG50" s="77">
        <f>SUM(AG45:AG49)</f>
        <v>5322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112</v>
      </c>
      <c r="H51" s="1">
        <v>3</v>
      </c>
      <c r="I51" s="1">
        <v>0</v>
      </c>
      <c r="J51" s="1">
        <v>115</v>
      </c>
      <c r="K51" s="1">
        <v>112</v>
      </c>
      <c r="L51" s="1">
        <v>3</v>
      </c>
      <c r="M51" s="1">
        <v>115</v>
      </c>
      <c r="N51" s="1">
        <v>137</v>
      </c>
      <c r="O51" s="1">
        <v>0</v>
      </c>
      <c r="P51" s="1">
        <v>137</v>
      </c>
      <c r="Q51" s="1">
        <v>249</v>
      </c>
      <c r="R51" s="1">
        <v>3</v>
      </c>
      <c r="S51" s="1">
        <v>252</v>
      </c>
      <c r="V51" s="108" t="s">
        <v>127</v>
      </c>
      <c r="W51" s="77">
        <f t="shared" si="9"/>
        <v>16</v>
      </c>
      <c r="X51" s="77">
        <f t="shared" si="10"/>
        <v>16</v>
      </c>
      <c r="Y51" s="77">
        <f t="shared" si="11"/>
        <v>17</v>
      </c>
      <c r="Z51" s="77">
        <f t="shared" si="3"/>
        <v>33</v>
      </c>
      <c r="AA51" s="74"/>
      <c r="AB51" s="83"/>
      <c r="AC51" s="100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147</v>
      </c>
      <c r="H52" s="1">
        <v>9</v>
      </c>
      <c r="I52" s="1">
        <v>1</v>
      </c>
      <c r="J52" s="1">
        <v>157</v>
      </c>
      <c r="K52" s="1">
        <v>147</v>
      </c>
      <c r="L52" s="1">
        <v>1</v>
      </c>
      <c r="M52" s="1">
        <v>148</v>
      </c>
      <c r="N52" s="1">
        <v>151</v>
      </c>
      <c r="O52" s="1">
        <v>9</v>
      </c>
      <c r="P52" s="1">
        <v>160</v>
      </c>
      <c r="Q52" s="1">
        <v>298</v>
      </c>
      <c r="R52" s="1">
        <v>10</v>
      </c>
      <c r="S52" s="1">
        <v>308</v>
      </c>
      <c r="V52" s="108" t="s">
        <v>128</v>
      </c>
      <c r="W52" s="77">
        <f t="shared" si="9"/>
        <v>54</v>
      </c>
      <c r="X52" s="77">
        <f t="shared" si="10"/>
        <v>59</v>
      </c>
      <c r="Y52" s="77">
        <f t="shared" si="11"/>
        <v>64</v>
      </c>
      <c r="Z52" s="77">
        <f t="shared" si="3"/>
        <v>123</v>
      </c>
      <c r="AA52" s="74"/>
      <c r="AB52" s="83"/>
      <c r="AC52" s="100"/>
      <c r="AD52" s="100"/>
      <c r="AE52" s="100"/>
      <c r="AF52" s="100"/>
      <c r="AG52" s="100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35</v>
      </c>
      <c r="O53" s="1">
        <v>2</v>
      </c>
      <c r="P53" s="1">
        <v>37</v>
      </c>
      <c r="Q53" s="1">
        <v>74</v>
      </c>
      <c r="R53" s="1">
        <v>2</v>
      </c>
      <c r="S53" s="1">
        <v>76</v>
      </c>
      <c r="AB53" s="83"/>
      <c r="AC53" s="83"/>
      <c r="AD53" s="83"/>
      <c r="AE53" s="83"/>
      <c r="AF53" s="83"/>
      <c r="AG53" s="83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33</v>
      </c>
      <c r="H54" s="1">
        <v>0</v>
      </c>
      <c r="I54" s="1">
        <v>0</v>
      </c>
      <c r="J54" s="1">
        <v>33</v>
      </c>
      <c r="K54" s="1">
        <v>29</v>
      </c>
      <c r="L54" s="1">
        <v>0</v>
      </c>
      <c r="M54" s="1">
        <v>29</v>
      </c>
      <c r="N54" s="1">
        <v>36</v>
      </c>
      <c r="O54" s="1">
        <v>0</v>
      </c>
      <c r="P54" s="1">
        <v>36</v>
      </c>
      <c r="Q54" s="1">
        <v>65</v>
      </c>
      <c r="R54" s="1">
        <v>0</v>
      </c>
      <c r="S54" s="1">
        <v>65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105</v>
      </c>
      <c r="H55" s="1">
        <v>17</v>
      </c>
      <c r="I55" s="1">
        <v>0</v>
      </c>
      <c r="J55" s="1">
        <v>122</v>
      </c>
      <c r="K55" s="1">
        <v>113</v>
      </c>
      <c r="L55" s="1">
        <v>6</v>
      </c>
      <c r="M55" s="1">
        <v>119</v>
      </c>
      <c r="N55" s="1">
        <v>123</v>
      </c>
      <c r="O55" s="1">
        <v>11</v>
      </c>
      <c r="P55" s="1">
        <v>134</v>
      </c>
      <c r="Q55" s="1">
        <v>236</v>
      </c>
      <c r="R55" s="1">
        <v>17</v>
      </c>
      <c r="S55" s="1">
        <v>253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51</v>
      </c>
      <c r="H56" s="1">
        <v>0</v>
      </c>
      <c r="I56" s="1">
        <v>0</v>
      </c>
      <c r="J56" s="1">
        <v>51</v>
      </c>
      <c r="K56" s="1">
        <v>49</v>
      </c>
      <c r="L56" s="1">
        <v>0</v>
      </c>
      <c r="M56" s="1">
        <v>49</v>
      </c>
      <c r="N56" s="1">
        <v>54</v>
      </c>
      <c r="O56" s="1">
        <v>0</v>
      </c>
      <c r="P56" s="1">
        <v>54</v>
      </c>
      <c r="Q56" s="1">
        <v>103</v>
      </c>
      <c r="R56" s="1">
        <v>0</v>
      </c>
      <c r="S56" s="1">
        <v>103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151</v>
      </c>
      <c r="H57" s="1">
        <v>12</v>
      </c>
      <c r="I57" s="1">
        <v>1</v>
      </c>
      <c r="J57" s="1">
        <v>164</v>
      </c>
      <c r="K57" s="1">
        <v>136</v>
      </c>
      <c r="L57" s="1">
        <v>0</v>
      </c>
      <c r="M57" s="1">
        <v>136</v>
      </c>
      <c r="N57" s="1">
        <v>137</v>
      </c>
      <c r="O57" s="1">
        <v>14</v>
      </c>
      <c r="P57" s="1">
        <v>151</v>
      </c>
      <c r="Q57" s="1">
        <v>273</v>
      </c>
      <c r="R57" s="1">
        <v>14</v>
      </c>
      <c r="S57" s="1">
        <v>287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51</v>
      </c>
      <c r="O58" s="1">
        <v>0</v>
      </c>
      <c r="P58" s="1">
        <v>51</v>
      </c>
      <c r="Q58" s="1">
        <v>94</v>
      </c>
      <c r="R58" s="1">
        <v>0</v>
      </c>
      <c r="S58" s="1">
        <v>94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89</v>
      </c>
      <c r="L59" s="1">
        <v>1</v>
      </c>
      <c r="M59" s="1">
        <v>90</v>
      </c>
      <c r="N59" s="1">
        <v>106</v>
      </c>
      <c r="O59" s="1">
        <v>0</v>
      </c>
      <c r="P59" s="1">
        <v>106</v>
      </c>
      <c r="Q59" s="1">
        <v>195</v>
      </c>
      <c r="R59" s="1">
        <v>1</v>
      </c>
      <c r="S59" s="1">
        <v>196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2</v>
      </c>
      <c r="I60" s="1">
        <v>0</v>
      </c>
      <c r="J60" s="1">
        <v>17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110</v>
      </c>
      <c r="H61" s="1">
        <v>1</v>
      </c>
      <c r="I61" s="1">
        <v>1</v>
      </c>
      <c r="J61" s="1">
        <v>112</v>
      </c>
      <c r="K61" s="1">
        <v>125</v>
      </c>
      <c r="L61" s="1">
        <v>2</v>
      </c>
      <c r="M61" s="1">
        <v>127</v>
      </c>
      <c r="N61" s="1">
        <v>135</v>
      </c>
      <c r="O61" s="1">
        <v>0</v>
      </c>
      <c r="P61" s="1">
        <v>135</v>
      </c>
      <c r="Q61" s="1">
        <v>260</v>
      </c>
      <c r="R61" s="1">
        <v>2</v>
      </c>
      <c r="S61" s="1">
        <v>262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56</v>
      </c>
      <c r="L62" s="1">
        <v>0</v>
      </c>
      <c r="M62" s="1">
        <v>56</v>
      </c>
      <c r="N62" s="1">
        <v>64</v>
      </c>
      <c r="O62" s="1">
        <v>2</v>
      </c>
      <c r="P62" s="1">
        <v>66</v>
      </c>
      <c r="Q62" s="1">
        <v>120</v>
      </c>
      <c r="R62" s="1">
        <v>2</v>
      </c>
      <c r="S62" s="1">
        <v>122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378</v>
      </c>
      <c r="H63" s="1">
        <v>4</v>
      </c>
      <c r="I63" s="1">
        <v>2</v>
      </c>
      <c r="J63" s="1">
        <v>384</v>
      </c>
      <c r="K63" s="1">
        <v>405</v>
      </c>
      <c r="L63" s="1">
        <v>6</v>
      </c>
      <c r="M63" s="1">
        <v>411</v>
      </c>
      <c r="N63" s="1">
        <v>389</v>
      </c>
      <c r="O63" s="1">
        <v>0</v>
      </c>
      <c r="P63" s="1">
        <v>389</v>
      </c>
      <c r="Q63" s="1">
        <v>794</v>
      </c>
      <c r="R63" s="1">
        <v>6</v>
      </c>
      <c r="S63" s="1">
        <v>800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17</v>
      </c>
      <c r="O64" s="1">
        <v>0</v>
      </c>
      <c r="P64" s="1">
        <v>17</v>
      </c>
      <c r="Q64" s="1">
        <v>31</v>
      </c>
      <c r="R64" s="1">
        <v>0</v>
      </c>
      <c r="S64" s="1">
        <v>31</v>
      </c>
    </row>
    <row r="65" spans="1:19" s="67" customFormat="1" x14ac:dyDescent="0.15">
      <c r="A65" s="1">
        <v>71</v>
      </c>
      <c r="B65" s="1" t="s">
        <v>126</v>
      </c>
      <c r="C65" s="1">
        <v>0</v>
      </c>
      <c r="D65" s="1"/>
      <c r="E65" s="1">
        <v>0</v>
      </c>
      <c r="F65" s="1"/>
      <c r="G65" s="1">
        <v>34</v>
      </c>
      <c r="H65" s="1">
        <v>0</v>
      </c>
      <c r="I65" s="1">
        <v>0</v>
      </c>
      <c r="J65" s="1">
        <v>34</v>
      </c>
      <c r="K65" s="1">
        <v>33</v>
      </c>
      <c r="L65" s="1">
        <v>0</v>
      </c>
      <c r="M65" s="1">
        <v>33</v>
      </c>
      <c r="N65" s="1">
        <v>31</v>
      </c>
      <c r="O65" s="1">
        <v>0</v>
      </c>
      <c r="P65" s="1">
        <v>31</v>
      </c>
      <c r="Q65" s="1">
        <v>64</v>
      </c>
      <c r="R65" s="1">
        <v>0</v>
      </c>
      <c r="S65" s="1">
        <v>64</v>
      </c>
    </row>
    <row r="66" spans="1:19" s="67" customFormat="1" x14ac:dyDescent="0.15">
      <c r="A66" s="1">
        <v>72</v>
      </c>
      <c r="B66" s="1" t="s">
        <v>127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67" customFormat="1" x14ac:dyDescent="0.15">
      <c r="A67" s="1">
        <v>73</v>
      </c>
      <c r="B67" s="1" t="s">
        <v>128</v>
      </c>
      <c r="C67" s="1">
        <v>0</v>
      </c>
      <c r="D67" s="1"/>
      <c r="E67" s="1">
        <v>0</v>
      </c>
      <c r="F67" s="1"/>
      <c r="G67" s="1">
        <v>54</v>
      </c>
      <c r="H67" s="1">
        <v>0</v>
      </c>
      <c r="I67" s="1">
        <v>0</v>
      </c>
      <c r="J67" s="1">
        <v>54</v>
      </c>
      <c r="K67" s="1">
        <v>59</v>
      </c>
      <c r="L67" s="1">
        <v>0</v>
      </c>
      <c r="M67" s="1">
        <v>59</v>
      </c>
      <c r="N67" s="1">
        <v>64</v>
      </c>
      <c r="O67" s="1">
        <v>0</v>
      </c>
      <c r="P67" s="1">
        <v>64</v>
      </c>
      <c r="Q67" s="1">
        <v>123</v>
      </c>
      <c r="R67" s="1">
        <v>0</v>
      </c>
      <c r="S67" s="1">
        <v>123</v>
      </c>
    </row>
    <row r="68" spans="1:19" s="67" customFormat="1" x14ac:dyDescent="0.15">
      <c r="A68" s="1">
        <v>99</v>
      </c>
      <c r="B68" s="1" t="s">
        <v>130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2"/>
  <pageMargins left="0.7" right="0.7" top="0.75" bottom="0.75" header="0.3" footer="0.3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0CB0-6642-4385-8BE4-E268510C41EA}">
  <sheetPr>
    <pageSetUpPr fitToPage="1"/>
  </sheetPr>
  <dimension ref="A1:AN68"/>
  <sheetViews>
    <sheetView tabSelected="1" topLeftCell="V1" zoomScale="115" zoomScaleNormal="115" workbookViewId="0">
      <selection activeCell="AF12" sqref="AF12"/>
    </sheetView>
  </sheetViews>
  <sheetFormatPr defaultRowHeight="13.5" x14ac:dyDescent="0.15"/>
  <cols>
    <col min="1" max="11" width="9" style="1" hidden="1" customWidth="1"/>
    <col min="12" max="12" width="7.875" style="1" hidden="1" customWidth="1"/>
    <col min="13" max="19" width="9" style="1" hidden="1" customWidth="1"/>
    <col min="20" max="20" width="9" style="67" hidden="1" customWidth="1"/>
    <col min="21" max="21" width="2.75" style="67" hidden="1" customWidth="1"/>
    <col min="22" max="22" width="19.625" style="68" customWidth="1"/>
    <col min="23" max="26" width="8.125" style="68" customWidth="1"/>
    <col min="27" max="27" width="5.25" style="68" customWidth="1"/>
    <col min="28" max="28" width="2.625" style="68" customWidth="1"/>
    <col min="29" max="29" width="16.625" style="68" customWidth="1"/>
    <col min="30" max="33" width="8.125" style="68" customWidth="1"/>
    <col min="34" max="34" width="6.125" style="68" customWidth="1"/>
    <col min="35" max="35" width="9" style="68" customWidth="1"/>
    <col min="36" max="16384" width="9" style="68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37" t="s">
        <v>147</v>
      </c>
      <c r="W1" s="138"/>
      <c r="X1" s="138"/>
      <c r="Y1" s="138"/>
      <c r="Z1" s="138"/>
      <c r="AA1" s="138"/>
      <c r="AB1" s="138"/>
      <c r="AC1" s="138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124</v>
      </c>
      <c r="H2" s="1">
        <v>3</v>
      </c>
      <c r="I2" s="1">
        <v>0</v>
      </c>
      <c r="J2" s="1">
        <v>127</v>
      </c>
      <c r="K2" s="1">
        <v>142</v>
      </c>
      <c r="L2" s="1">
        <v>4</v>
      </c>
      <c r="M2" s="1">
        <v>146</v>
      </c>
      <c r="N2" s="1">
        <v>166</v>
      </c>
      <c r="O2" s="1">
        <v>1</v>
      </c>
      <c r="P2" s="1">
        <v>167</v>
      </c>
      <c r="Q2" s="1">
        <v>308</v>
      </c>
      <c r="R2" s="1">
        <v>5</v>
      </c>
      <c r="S2" s="1">
        <v>313</v>
      </c>
      <c r="V2" s="69"/>
      <c r="W2" s="70"/>
      <c r="X2" s="70"/>
      <c r="Y2" s="70"/>
      <c r="Z2" s="70"/>
      <c r="AC2" s="71"/>
      <c r="AD2" s="71"/>
      <c r="AE2" s="71"/>
      <c r="AF2" s="71"/>
      <c r="AG2" s="71"/>
      <c r="AI2" s="72"/>
      <c r="AJ2" s="72"/>
      <c r="AK2" s="72"/>
      <c r="AL2" s="72"/>
      <c r="AM2" s="72"/>
      <c r="AN2" s="72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34</v>
      </c>
      <c r="L3" s="1">
        <v>0</v>
      </c>
      <c r="M3" s="1">
        <v>34</v>
      </c>
      <c r="N3" s="1">
        <v>43</v>
      </c>
      <c r="O3" s="1">
        <v>0</v>
      </c>
      <c r="P3" s="1">
        <v>43</v>
      </c>
      <c r="Q3" s="1">
        <v>77</v>
      </c>
      <c r="R3" s="1">
        <v>0</v>
      </c>
      <c r="S3" s="1">
        <v>77</v>
      </c>
      <c r="V3" s="110" t="s">
        <v>21</v>
      </c>
      <c r="W3" s="110" t="s">
        <v>22</v>
      </c>
      <c r="X3" s="110" t="s">
        <v>23</v>
      </c>
      <c r="Y3" s="110" t="s">
        <v>24</v>
      </c>
      <c r="Z3" s="110" t="s">
        <v>25</v>
      </c>
      <c r="AA3" s="74"/>
      <c r="AB3" s="139" t="s">
        <v>26</v>
      </c>
      <c r="AC3" s="140"/>
      <c r="AD3" s="75" t="s">
        <v>22</v>
      </c>
      <c r="AE3" s="75" t="s">
        <v>27</v>
      </c>
      <c r="AF3" s="75" t="s">
        <v>24</v>
      </c>
      <c r="AG3" s="76" t="s">
        <v>25</v>
      </c>
      <c r="AI3" s="72"/>
      <c r="AJ3" s="72"/>
      <c r="AK3" s="72"/>
      <c r="AL3" s="72"/>
      <c r="AM3" s="72"/>
      <c r="AN3" s="72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19</v>
      </c>
      <c r="O4" s="1">
        <v>1</v>
      </c>
      <c r="P4" s="1">
        <v>20</v>
      </c>
      <c r="Q4" s="1">
        <v>42</v>
      </c>
      <c r="R4" s="1">
        <v>1</v>
      </c>
      <c r="S4" s="1">
        <v>43</v>
      </c>
      <c r="V4" s="110" t="s">
        <v>19</v>
      </c>
      <c r="W4" s="77">
        <f t="shared" ref="W4:W21" si="0">VLOOKUP($A2,$A$2:$S$67,10,FALSE)</f>
        <v>127</v>
      </c>
      <c r="X4" s="77">
        <f t="shared" ref="X4:X21" si="1">VLOOKUP($A2,$A$2:$S$67,13,FALSE)</f>
        <v>146</v>
      </c>
      <c r="Y4" s="77">
        <f t="shared" ref="Y4:Y21" si="2">VLOOKUP($A2,$A$2:$S$67,16,FALSE)</f>
        <v>167</v>
      </c>
      <c r="Z4" s="77">
        <f t="shared" ref="Z4:Z52" si="3">Y4+X4</f>
        <v>313</v>
      </c>
      <c r="AA4" s="74"/>
      <c r="AB4" s="141" t="s">
        <v>29</v>
      </c>
      <c r="AC4" s="142"/>
      <c r="AD4" s="56" t="s">
        <v>41</v>
      </c>
      <c r="AE4" s="77">
        <f>SUM(K2:K67)</f>
        <v>14146</v>
      </c>
      <c r="AF4" s="77">
        <f>SUM(N2:N67)</f>
        <v>15460</v>
      </c>
      <c r="AG4" s="78">
        <f>AE4+AF4</f>
        <v>29606</v>
      </c>
      <c r="AI4" s="72"/>
      <c r="AJ4" s="72"/>
      <c r="AK4" s="72"/>
      <c r="AL4" s="72"/>
      <c r="AM4" s="72"/>
      <c r="AN4" s="72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110" t="s">
        <v>20</v>
      </c>
      <c r="W5" s="77">
        <f t="shared" si="0"/>
        <v>28</v>
      </c>
      <c r="X5" s="77">
        <f t="shared" si="1"/>
        <v>34</v>
      </c>
      <c r="Y5" s="77">
        <f t="shared" si="2"/>
        <v>43</v>
      </c>
      <c r="Z5" s="77">
        <f t="shared" si="3"/>
        <v>77</v>
      </c>
      <c r="AA5" s="74"/>
      <c r="AB5" s="141" t="s">
        <v>31</v>
      </c>
      <c r="AC5" s="142"/>
      <c r="AD5" s="56" t="s">
        <v>41</v>
      </c>
      <c r="AE5" s="77">
        <f>SUM(L2:L67)</f>
        <v>84</v>
      </c>
      <c r="AF5" s="77">
        <f>SUM(O2:O67)</f>
        <v>110</v>
      </c>
      <c r="AG5" s="78">
        <f>AE5+AF5</f>
        <v>194</v>
      </c>
      <c r="AI5" s="72"/>
      <c r="AJ5" s="72"/>
      <c r="AK5" s="72"/>
      <c r="AL5" s="72"/>
      <c r="AM5" s="72"/>
      <c r="AN5" s="72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35</v>
      </c>
      <c r="H6" s="1">
        <v>0</v>
      </c>
      <c r="I6" s="1">
        <v>0</v>
      </c>
      <c r="J6" s="1">
        <v>35</v>
      </c>
      <c r="K6" s="1">
        <v>32</v>
      </c>
      <c r="L6" s="1">
        <v>0</v>
      </c>
      <c r="M6" s="1">
        <v>32</v>
      </c>
      <c r="N6" s="1">
        <v>36</v>
      </c>
      <c r="O6" s="1">
        <v>0</v>
      </c>
      <c r="P6" s="1">
        <v>36</v>
      </c>
      <c r="Q6" s="1">
        <v>68</v>
      </c>
      <c r="R6" s="1">
        <v>0</v>
      </c>
      <c r="S6" s="1">
        <v>68</v>
      </c>
      <c r="V6" s="110" t="s">
        <v>28</v>
      </c>
      <c r="W6" s="77">
        <f t="shared" si="0"/>
        <v>22</v>
      </c>
      <c r="X6" s="77">
        <f t="shared" si="1"/>
        <v>23</v>
      </c>
      <c r="Y6" s="77">
        <f t="shared" si="2"/>
        <v>20</v>
      </c>
      <c r="Z6" s="77">
        <f t="shared" si="3"/>
        <v>43</v>
      </c>
      <c r="AA6" s="74"/>
      <c r="AB6" s="143" t="s">
        <v>33</v>
      </c>
      <c r="AC6" s="144"/>
      <c r="AD6" s="79">
        <f>SUM(J2:J67)</f>
        <v>12538</v>
      </c>
      <c r="AE6" s="79">
        <f>SUM(AE4:AE5)</f>
        <v>14230</v>
      </c>
      <c r="AF6" s="77">
        <f>SUM(AF4:AF5)</f>
        <v>15570</v>
      </c>
      <c r="AG6" s="80">
        <f>SUM(AG4:AG5)</f>
        <v>29800</v>
      </c>
      <c r="AI6" s="72"/>
      <c r="AJ6" s="72"/>
      <c r="AK6" s="72"/>
      <c r="AL6" s="72"/>
      <c r="AM6" s="72"/>
      <c r="AN6" s="72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67</v>
      </c>
      <c r="H7" s="1">
        <v>0</v>
      </c>
      <c r="I7" s="1">
        <v>0</v>
      </c>
      <c r="J7" s="1">
        <v>67</v>
      </c>
      <c r="K7" s="1">
        <v>73</v>
      </c>
      <c r="L7" s="1">
        <v>0</v>
      </c>
      <c r="M7" s="1">
        <v>73</v>
      </c>
      <c r="N7" s="1">
        <v>81</v>
      </c>
      <c r="O7" s="1">
        <v>0</v>
      </c>
      <c r="P7" s="1">
        <v>81</v>
      </c>
      <c r="Q7" s="1">
        <v>154</v>
      </c>
      <c r="R7" s="1">
        <v>0</v>
      </c>
      <c r="S7" s="1">
        <v>154</v>
      </c>
      <c r="V7" s="110" t="s">
        <v>30</v>
      </c>
      <c r="W7" s="77">
        <f t="shared" si="0"/>
        <v>60</v>
      </c>
      <c r="X7" s="77">
        <f t="shared" si="1"/>
        <v>50</v>
      </c>
      <c r="Y7" s="77">
        <f t="shared" si="2"/>
        <v>66</v>
      </c>
      <c r="Z7" s="77">
        <f t="shared" si="3"/>
        <v>116</v>
      </c>
      <c r="AA7" s="74"/>
      <c r="AB7" s="133" t="s">
        <v>35</v>
      </c>
      <c r="AC7" s="134"/>
      <c r="AD7" s="81">
        <f>AD8-AD10-AD11</f>
        <v>6</v>
      </c>
      <c r="AE7" s="81">
        <f>AE8+AE9-AE10-AE11</f>
        <v>-64</v>
      </c>
      <c r="AF7" s="81">
        <f>AF8+AF9-AF10-AF11</f>
        <v>-48</v>
      </c>
      <c r="AG7" s="81">
        <f>AG8+AG9-AG10-AG11</f>
        <v>-112</v>
      </c>
      <c r="AI7" s="72"/>
      <c r="AJ7" s="72"/>
      <c r="AK7" s="72"/>
      <c r="AL7" s="72"/>
      <c r="AM7" s="72"/>
      <c r="AN7" s="72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41</v>
      </c>
      <c r="O8" s="1">
        <v>0</v>
      </c>
      <c r="P8" s="1">
        <v>41</v>
      </c>
      <c r="Q8" s="1">
        <v>78</v>
      </c>
      <c r="R8" s="1">
        <v>0</v>
      </c>
      <c r="S8" s="1">
        <v>78</v>
      </c>
      <c r="V8" s="110" t="s">
        <v>32</v>
      </c>
      <c r="W8" s="77">
        <f t="shared" si="0"/>
        <v>35</v>
      </c>
      <c r="X8" s="77">
        <f t="shared" si="1"/>
        <v>32</v>
      </c>
      <c r="Y8" s="77">
        <f t="shared" si="2"/>
        <v>36</v>
      </c>
      <c r="Z8" s="77">
        <f t="shared" si="3"/>
        <v>68</v>
      </c>
      <c r="AA8" s="74"/>
      <c r="AB8" s="124" t="s">
        <v>37</v>
      </c>
      <c r="AC8" s="65" t="s">
        <v>38</v>
      </c>
      <c r="AD8" s="58">
        <v>60</v>
      </c>
      <c r="AE8" s="58">
        <v>58</v>
      </c>
      <c r="AF8" s="58">
        <v>59</v>
      </c>
      <c r="AG8" s="58">
        <f t="shared" ref="AG8:AG11" si="4">SUM(AE8:AF8)</f>
        <v>117</v>
      </c>
      <c r="AI8" s="72"/>
      <c r="AJ8" s="72"/>
      <c r="AK8" s="72"/>
      <c r="AL8" s="72"/>
      <c r="AM8" s="72"/>
      <c r="AN8" s="72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52</v>
      </c>
      <c r="H9" s="1">
        <v>1</v>
      </c>
      <c r="I9" s="1">
        <v>2</v>
      </c>
      <c r="J9" s="1">
        <v>55</v>
      </c>
      <c r="K9" s="1">
        <v>54</v>
      </c>
      <c r="L9" s="1">
        <v>1</v>
      </c>
      <c r="M9" s="1">
        <v>55</v>
      </c>
      <c r="N9" s="1">
        <v>48</v>
      </c>
      <c r="O9" s="1">
        <v>2</v>
      </c>
      <c r="P9" s="1">
        <v>50</v>
      </c>
      <c r="Q9" s="1">
        <v>102</v>
      </c>
      <c r="R9" s="1">
        <v>3</v>
      </c>
      <c r="S9" s="1">
        <v>105</v>
      </c>
      <c r="V9" s="110" t="s">
        <v>34</v>
      </c>
      <c r="W9" s="77">
        <f t="shared" si="0"/>
        <v>67</v>
      </c>
      <c r="X9" s="77">
        <f t="shared" si="1"/>
        <v>73</v>
      </c>
      <c r="Y9" s="77">
        <f t="shared" si="2"/>
        <v>81</v>
      </c>
      <c r="Z9" s="77">
        <f t="shared" si="3"/>
        <v>154</v>
      </c>
      <c r="AA9" s="74"/>
      <c r="AB9" s="125"/>
      <c r="AC9" s="59" t="s">
        <v>40</v>
      </c>
      <c r="AD9" s="59" t="s">
        <v>41</v>
      </c>
      <c r="AE9" s="60">
        <v>3</v>
      </c>
      <c r="AF9" s="60">
        <v>4</v>
      </c>
      <c r="AG9" s="60">
        <f t="shared" si="4"/>
        <v>7</v>
      </c>
      <c r="AI9" s="72"/>
      <c r="AJ9" s="72"/>
      <c r="AK9" s="72"/>
      <c r="AL9" s="72"/>
      <c r="AM9" s="72"/>
      <c r="AN9" s="72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121</v>
      </c>
      <c r="H10" s="1">
        <v>0</v>
      </c>
      <c r="I10" s="1">
        <v>1</v>
      </c>
      <c r="J10" s="1">
        <v>122</v>
      </c>
      <c r="K10" s="1">
        <v>129</v>
      </c>
      <c r="L10" s="1">
        <v>0</v>
      </c>
      <c r="M10" s="1">
        <v>129</v>
      </c>
      <c r="N10" s="1">
        <v>138</v>
      </c>
      <c r="O10" s="1">
        <v>1</v>
      </c>
      <c r="P10" s="1">
        <v>139</v>
      </c>
      <c r="Q10" s="1">
        <v>267</v>
      </c>
      <c r="R10" s="1">
        <v>1</v>
      </c>
      <c r="S10" s="1">
        <v>268</v>
      </c>
      <c r="V10" s="110" t="s">
        <v>36</v>
      </c>
      <c r="W10" s="77">
        <f t="shared" si="0"/>
        <v>38</v>
      </c>
      <c r="X10" s="77">
        <f t="shared" si="1"/>
        <v>37</v>
      </c>
      <c r="Y10" s="77">
        <f t="shared" si="2"/>
        <v>41</v>
      </c>
      <c r="Z10" s="77">
        <f t="shared" si="3"/>
        <v>78</v>
      </c>
      <c r="AA10" s="74"/>
      <c r="AB10" s="125"/>
      <c r="AC10" s="65" t="s">
        <v>43</v>
      </c>
      <c r="AD10" s="58">
        <v>36</v>
      </c>
      <c r="AE10" s="58">
        <v>103</v>
      </c>
      <c r="AF10" s="58">
        <v>88</v>
      </c>
      <c r="AG10" s="58">
        <f t="shared" si="4"/>
        <v>191</v>
      </c>
      <c r="AI10" s="72"/>
      <c r="AJ10" s="72"/>
      <c r="AK10" s="72"/>
      <c r="AL10" s="72"/>
      <c r="AM10" s="72"/>
      <c r="AN10" s="72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95</v>
      </c>
      <c r="H11" s="1">
        <v>3</v>
      </c>
      <c r="I11" s="1">
        <v>0</v>
      </c>
      <c r="J11" s="1">
        <v>98</v>
      </c>
      <c r="K11" s="1">
        <v>92</v>
      </c>
      <c r="L11" s="1">
        <v>2</v>
      </c>
      <c r="M11" s="1">
        <v>94</v>
      </c>
      <c r="N11" s="1">
        <v>94</v>
      </c>
      <c r="O11" s="1">
        <v>1</v>
      </c>
      <c r="P11" s="1">
        <v>95</v>
      </c>
      <c r="Q11" s="1">
        <v>186</v>
      </c>
      <c r="R11" s="1">
        <v>3</v>
      </c>
      <c r="S11" s="1">
        <v>189</v>
      </c>
      <c r="V11" s="110" t="s">
        <v>39</v>
      </c>
      <c r="W11" s="77">
        <f t="shared" si="0"/>
        <v>55</v>
      </c>
      <c r="X11" s="77">
        <f t="shared" si="1"/>
        <v>55</v>
      </c>
      <c r="Y11" s="77">
        <f t="shared" si="2"/>
        <v>50</v>
      </c>
      <c r="Z11" s="77">
        <f t="shared" si="3"/>
        <v>105</v>
      </c>
      <c r="AA11" s="74"/>
      <c r="AB11" s="126"/>
      <c r="AC11" s="66" t="s">
        <v>45</v>
      </c>
      <c r="AD11" s="37">
        <v>18</v>
      </c>
      <c r="AE11" s="37">
        <v>22</v>
      </c>
      <c r="AF11" s="37">
        <v>23</v>
      </c>
      <c r="AG11" s="58">
        <f t="shared" si="4"/>
        <v>45</v>
      </c>
      <c r="AI11" s="72"/>
      <c r="AJ11" s="72"/>
      <c r="AK11" s="72"/>
      <c r="AL11" s="72"/>
      <c r="AM11" s="72"/>
      <c r="AN11" s="72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57</v>
      </c>
      <c r="L12" s="1">
        <v>0</v>
      </c>
      <c r="M12" s="1">
        <v>57</v>
      </c>
      <c r="N12" s="1">
        <v>63</v>
      </c>
      <c r="O12" s="1">
        <v>0</v>
      </c>
      <c r="P12" s="1">
        <v>63</v>
      </c>
      <c r="Q12" s="1">
        <v>120</v>
      </c>
      <c r="R12" s="1">
        <v>0</v>
      </c>
      <c r="S12" s="1">
        <v>120</v>
      </c>
      <c r="V12" s="110" t="s">
        <v>42</v>
      </c>
      <c r="W12" s="77">
        <f t="shared" si="0"/>
        <v>122</v>
      </c>
      <c r="X12" s="77">
        <f t="shared" si="1"/>
        <v>129</v>
      </c>
      <c r="Y12" s="77">
        <f t="shared" si="2"/>
        <v>139</v>
      </c>
      <c r="Z12" s="77">
        <f t="shared" si="3"/>
        <v>268</v>
      </c>
      <c r="AA12" s="74"/>
      <c r="AB12" s="83"/>
      <c r="AC12" s="84"/>
      <c r="AD12" s="85"/>
      <c r="AE12" s="85"/>
      <c r="AF12" s="85"/>
      <c r="AG12" s="85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115</v>
      </c>
      <c r="L13" s="1">
        <v>2</v>
      </c>
      <c r="M13" s="1">
        <v>117</v>
      </c>
      <c r="N13" s="1">
        <v>122</v>
      </c>
      <c r="O13" s="1">
        <v>2</v>
      </c>
      <c r="P13" s="1">
        <v>124</v>
      </c>
      <c r="Q13" s="1">
        <v>237</v>
      </c>
      <c r="R13" s="1">
        <v>4</v>
      </c>
      <c r="S13" s="1">
        <v>241</v>
      </c>
      <c r="V13" s="110" t="s">
        <v>44</v>
      </c>
      <c r="W13" s="77">
        <f t="shared" si="0"/>
        <v>98</v>
      </c>
      <c r="X13" s="77">
        <f t="shared" si="1"/>
        <v>94</v>
      </c>
      <c r="Y13" s="77">
        <f t="shared" si="2"/>
        <v>95</v>
      </c>
      <c r="Z13" s="77">
        <f t="shared" si="3"/>
        <v>189</v>
      </c>
      <c r="AA13" s="86"/>
      <c r="AB13" s="145" t="s">
        <v>140</v>
      </c>
      <c r="AC13" s="142"/>
      <c r="AD13" s="145"/>
      <c r="AE13" s="146"/>
      <c r="AF13" s="146"/>
      <c r="AG13" s="142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14</v>
      </c>
      <c r="O14" s="1">
        <v>0</v>
      </c>
      <c r="P14" s="1">
        <v>14</v>
      </c>
      <c r="Q14" s="1">
        <v>25</v>
      </c>
      <c r="R14" s="1">
        <v>0</v>
      </c>
      <c r="S14" s="1">
        <v>25</v>
      </c>
      <c r="V14" s="110" t="s">
        <v>46</v>
      </c>
      <c r="W14" s="77">
        <f t="shared" si="0"/>
        <v>51</v>
      </c>
      <c r="X14" s="77">
        <f t="shared" si="1"/>
        <v>57</v>
      </c>
      <c r="Y14" s="77">
        <f t="shared" si="2"/>
        <v>63</v>
      </c>
      <c r="Z14" s="77">
        <f t="shared" si="3"/>
        <v>120</v>
      </c>
      <c r="AA14" s="86"/>
      <c r="AB14" s="88"/>
      <c r="AC14" s="89"/>
      <c r="AD14" s="110" t="s">
        <v>22</v>
      </c>
      <c r="AE14" s="110" t="s">
        <v>23</v>
      </c>
      <c r="AF14" s="110" t="s">
        <v>24</v>
      </c>
      <c r="AG14" s="110" t="s">
        <v>25</v>
      </c>
      <c r="AI14" s="72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32</v>
      </c>
      <c r="L15" s="1">
        <v>0</v>
      </c>
      <c r="M15" s="1">
        <v>32</v>
      </c>
      <c r="N15" s="1">
        <v>41</v>
      </c>
      <c r="O15" s="1">
        <v>0</v>
      </c>
      <c r="P15" s="1">
        <v>41</v>
      </c>
      <c r="Q15" s="1">
        <v>73</v>
      </c>
      <c r="R15" s="1">
        <v>0</v>
      </c>
      <c r="S15" s="1">
        <v>73</v>
      </c>
      <c r="V15" s="110" t="s">
        <v>47</v>
      </c>
      <c r="W15" s="77">
        <f t="shared" si="0"/>
        <v>106</v>
      </c>
      <c r="X15" s="77">
        <f t="shared" si="1"/>
        <v>117</v>
      </c>
      <c r="Y15" s="77">
        <f t="shared" si="2"/>
        <v>124</v>
      </c>
      <c r="Z15" s="77">
        <f t="shared" si="3"/>
        <v>241</v>
      </c>
      <c r="AA15" s="86"/>
      <c r="AB15" s="150" t="s">
        <v>66</v>
      </c>
      <c r="AC15" s="151"/>
      <c r="AD15" s="90">
        <f>VLOOKUP($A22,$A$2:$S$67,10,FALSE)+AD16</f>
        <v>805</v>
      </c>
      <c r="AE15" s="90">
        <f>VLOOKUP($A22,$A$2:$S$67,13,FALSE)+AE16</f>
        <v>837</v>
      </c>
      <c r="AF15" s="90">
        <f>VLOOKUP($A22,$A$2:$S$67,16,FALSE)+AF16</f>
        <v>961</v>
      </c>
      <c r="AG15" s="90">
        <f t="shared" ref="AG15:AG23" si="5">AE15+AF15</f>
        <v>1798</v>
      </c>
      <c r="AI15" s="72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27</v>
      </c>
      <c r="L16" s="1">
        <v>0</v>
      </c>
      <c r="M16" s="1">
        <v>27</v>
      </c>
      <c r="N16" s="1">
        <v>35</v>
      </c>
      <c r="O16" s="1">
        <v>0</v>
      </c>
      <c r="P16" s="1">
        <v>35</v>
      </c>
      <c r="Q16" s="1">
        <v>62</v>
      </c>
      <c r="R16" s="1">
        <v>0</v>
      </c>
      <c r="S16" s="1">
        <v>62</v>
      </c>
      <c r="V16" s="110" t="s">
        <v>49</v>
      </c>
      <c r="W16" s="77">
        <f t="shared" si="0"/>
        <v>12</v>
      </c>
      <c r="X16" s="77">
        <f t="shared" si="1"/>
        <v>11</v>
      </c>
      <c r="Y16" s="77">
        <f t="shared" si="2"/>
        <v>14</v>
      </c>
      <c r="Z16" s="77">
        <f t="shared" si="3"/>
        <v>25</v>
      </c>
      <c r="AA16" s="86"/>
      <c r="AB16" s="91" t="s">
        <v>141</v>
      </c>
      <c r="AC16" s="92" t="s">
        <v>142</v>
      </c>
      <c r="AD16" s="93">
        <f>VLOOKUP($A36,$A$2:$S$67,10,FALSE)</f>
        <v>659</v>
      </c>
      <c r="AE16" s="93">
        <f>VLOOKUP($A36,$A$2:$S$67,13,FALSE)</f>
        <v>691</v>
      </c>
      <c r="AF16" s="94">
        <f>VLOOKUP($A36,$A$2:$S$67,16,FALSE)</f>
        <v>800</v>
      </c>
      <c r="AG16" s="95">
        <f t="shared" si="5"/>
        <v>1491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40</v>
      </c>
      <c r="O17" s="1">
        <v>0</v>
      </c>
      <c r="P17" s="1">
        <v>40</v>
      </c>
      <c r="Q17" s="1">
        <v>81</v>
      </c>
      <c r="R17" s="1">
        <v>0</v>
      </c>
      <c r="S17" s="1">
        <v>81</v>
      </c>
      <c r="V17" s="110" t="s">
        <v>50</v>
      </c>
      <c r="W17" s="77">
        <f t="shared" si="0"/>
        <v>35</v>
      </c>
      <c r="X17" s="77">
        <f t="shared" si="1"/>
        <v>32</v>
      </c>
      <c r="Y17" s="77">
        <f t="shared" si="2"/>
        <v>41</v>
      </c>
      <c r="Z17" s="77">
        <f t="shared" si="3"/>
        <v>73</v>
      </c>
      <c r="AA17" s="86"/>
      <c r="AB17" s="145" t="s">
        <v>69</v>
      </c>
      <c r="AC17" s="142"/>
      <c r="AD17" s="82">
        <f t="shared" ref="AD17:AD23" si="6">VLOOKUP($A23,$A$2:$S$67,10,FALSE)</f>
        <v>226</v>
      </c>
      <c r="AE17" s="82">
        <f t="shared" ref="AE17:AE23" si="7">VLOOKUP($A23,$A$2:$S$67,13,FALSE)</f>
        <v>189</v>
      </c>
      <c r="AF17" s="82">
        <f t="shared" ref="AF17:AF23" si="8">VLOOKUP($A23,$A$2:$S$67,16,FALSE)</f>
        <v>263</v>
      </c>
      <c r="AG17" s="77">
        <f t="shared" si="5"/>
        <v>452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286</v>
      </c>
      <c r="H18" s="1">
        <v>2</v>
      </c>
      <c r="I18" s="1">
        <v>1</v>
      </c>
      <c r="J18" s="1">
        <v>289</v>
      </c>
      <c r="K18" s="1">
        <v>287</v>
      </c>
      <c r="L18" s="1">
        <v>3</v>
      </c>
      <c r="M18" s="1">
        <v>290</v>
      </c>
      <c r="N18" s="1">
        <v>308</v>
      </c>
      <c r="O18" s="1">
        <v>2</v>
      </c>
      <c r="P18" s="1">
        <v>310</v>
      </c>
      <c r="Q18" s="1">
        <v>595</v>
      </c>
      <c r="R18" s="1">
        <v>5</v>
      </c>
      <c r="S18" s="1">
        <v>600</v>
      </c>
      <c r="V18" s="110" t="s">
        <v>52</v>
      </c>
      <c r="W18" s="77">
        <f t="shared" si="0"/>
        <v>31</v>
      </c>
      <c r="X18" s="77">
        <f t="shared" si="1"/>
        <v>27</v>
      </c>
      <c r="Y18" s="77">
        <f t="shared" si="2"/>
        <v>35</v>
      </c>
      <c r="Z18" s="77">
        <f t="shared" si="3"/>
        <v>62</v>
      </c>
      <c r="AA18" s="86"/>
      <c r="AB18" s="145" t="s">
        <v>58</v>
      </c>
      <c r="AC18" s="142"/>
      <c r="AD18" s="82">
        <f t="shared" si="6"/>
        <v>445</v>
      </c>
      <c r="AE18" s="82">
        <f t="shared" si="7"/>
        <v>441</v>
      </c>
      <c r="AF18" s="82">
        <f t="shared" si="8"/>
        <v>505</v>
      </c>
      <c r="AG18" s="77">
        <f t="shared" si="5"/>
        <v>946</v>
      </c>
      <c r="AI18" s="72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172</v>
      </c>
      <c r="H19" s="1">
        <v>0</v>
      </c>
      <c r="I19" s="1">
        <v>0</v>
      </c>
      <c r="J19" s="1">
        <v>172</v>
      </c>
      <c r="K19" s="1">
        <v>161</v>
      </c>
      <c r="L19" s="1">
        <v>0</v>
      </c>
      <c r="M19" s="1">
        <v>161</v>
      </c>
      <c r="N19" s="1">
        <v>191</v>
      </c>
      <c r="O19" s="1">
        <v>0</v>
      </c>
      <c r="P19" s="1">
        <v>191</v>
      </c>
      <c r="Q19" s="1">
        <v>352</v>
      </c>
      <c r="R19" s="1">
        <v>0</v>
      </c>
      <c r="S19" s="1">
        <v>352</v>
      </c>
      <c r="V19" s="110" t="s">
        <v>55</v>
      </c>
      <c r="W19" s="77">
        <f t="shared" si="0"/>
        <v>40</v>
      </c>
      <c r="X19" s="77">
        <f t="shared" si="1"/>
        <v>41</v>
      </c>
      <c r="Y19" s="77">
        <f t="shared" si="2"/>
        <v>40</v>
      </c>
      <c r="Z19" s="77">
        <f t="shared" si="3"/>
        <v>81</v>
      </c>
      <c r="AA19" s="86"/>
      <c r="AB19" s="145" t="s">
        <v>74</v>
      </c>
      <c r="AC19" s="142"/>
      <c r="AD19" s="82">
        <f t="shared" si="6"/>
        <v>263</v>
      </c>
      <c r="AE19" s="82">
        <f t="shared" si="7"/>
        <v>131</v>
      </c>
      <c r="AF19" s="82">
        <f t="shared" si="8"/>
        <v>258</v>
      </c>
      <c r="AG19" s="77">
        <f t="shared" si="5"/>
        <v>389</v>
      </c>
      <c r="AI19" s="72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85</v>
      </c>
      <c r="H20" s="1">
        <v>1</v>
      </c>
      <c r="I20" s="1">
        <v>0</v>
      </c>
      <c r="J20" s="1">
        <v>86</v>
      </c>
      <c r="K20" s="1">
        <v>79</v>
      </c>
      <c r="L20" s="1">
        <v>0</v>
      </c>
      <c r="M20" s="1">
        <v>79</v>
      </c>
      <c r="N20" s="1">
        <v>77</v>
      </c>
      <c r="O20" s="1">
        <v>1</v>
      </c>
      <c r="P20" s="1">
        <v>78</v>
      </c>
      <c r="Q20" s="1">
        <v>156</v>
      </c>
      <c r="R20" s="1">
        <v>1</v>
      </c>
      <c r="S20" s="1">
        <v>157</v>
      </c>
      <c r="V20" s="110" t="s">
        <v>62</v>
      </c>
      <c r="W20" s="77">
        <f t="shared" si="0"/>
        <v>289</v>
      </c>
      <c r="X20" s="77">
        <f t="shared" si="1"/>
        <v>290</v>
      </c>
      <c r="Y20" s="77">
        <f t="shared" si="2"/>
        <v>310</v>
      </c>
      <c r="Z20" s="77">
        <f t="shared" si="3"/>
        <v>600</v>
      </c>
      <c r="AA20" s="86"/>
      <c r="AB20" s="145" t="s">
        <v>63</v>
      </c>
      <c r="AC20" s="142"/>
      <c r="AD20" s="82">
        <f t="shared" si="6"/>
        <v>497</v>
      </c>
      <c r="AE20" s="82">
        <f t="shared" si="7"/>
        <v>478</v>
      </c>
      <c r="AF20" s="82">
        <f t="shared" si="8"/>
        <v>558</v>
      </c>
      <c r="AG20" s="77">
        <f t="shared" si="5"/>
        <v>1036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110" t="s">
        <v>59</v>
      </c>
      <c r="W21" s="77">
        <f t="shared" si="0"/>
        <v>172</v>
      </c>
      <c r="X21" s="77">
        <f t="shared" si="1"/>
        <v>161</v>
      </c>
      <c r="Y21" s="77">
        <f t="shared" si="2"/>
        <v>191</v>
      </c>
      <c r="Z21" s="77">
        <f t="shared" si="3"/>
        <v>352</v>
      </c>
      <c r="AA21" s="86"/>
      <c r="AB21" s="145" t="s">
        <v>65</v>
      </c>
      <c r="AC21" s="142"/>
      <c r="AD21" s="82">
        <f t="shared" si="6"/>
        <v>304</v>
      </c>
      <c r="AE21" s="82">
        <f t="shared" si="7"/>
        <v>278</v>
      </c>
      <c r="AF21" s="82">
        <f t="shared" si="8"/>
        <v>339</v>
      </c>
      <c r="AG21" s="77">
        <f t="shared" si="5"/>
        <v>617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141</v>
      </c>
      <c r="H22" s="1">
        <v>3</v>
      </c>
      <c r="I22" s="1">
        <v>2</v>
      </c>
      <c r="J22" s="1">
        <v>146</v>
      </c>
      <c r="K22" s="1">
        <v>144</v>
      </c>
      <c r="L22" s="1">
        <v>2</v>
      </c>
      <c r="M22" s="1">
        <v>146</v>
      </c>
      <c r="N22" s="1">
        <v>156</v>
      </c>
      <c r="O22" s="1">
        <v>5</v>
      </c>
      <c r="P22" s="1">
        <v>161</v>
      </c>
      <c r="Q22" s="1">
        <v>300</v>
      </c>
      <c r="R22" s="1">
        <v>7</v>
      </c>
      <c r="S22" s="1">
        <v>307</v>
      </c>
      <c r="V22" s="110" t="s">
        <v>67</v>
      </c>
      <c r="W22" s="77">
        <f>AD15+AD17+AD18</f>
        <v>1476</v>
      </c>
      <c r="X22" s="77">
        <f>AE15+AE17+AE18</f>
        <v>1467</v>
      </c>
      <c r="Y22" s="77">
        <f>AF15+AF17+AF18</f>
        <v>1729</v>
      </c>
      <c r="Z22" s="77">
        <f t="shared" si="3"/>
        <v>3196</v>
      </c>
      <c r="AA22" s="86"/>
      <c r="AB22" s="145" t="s">
        <v>68</v>
      </c>
      <c r="AC22" s="142"/>
      <c r="AD22" s="82">
        <f t="shared" si="6"/>
        <v>306</v>
      </c>
      <c r="AE22" s="82">
        <f t="shared" si="7"/>
        <v>302</v>
      </c>
      <c r="AF22" s="82">
        <f t="shared" si="8"/>
        <v>347</v>
      </c>
      <c r="AG22" s="77">
        <f t="shared" si="5"/>
        <v>649</v>
      </c>
      <c r="AI22" s="72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226</v>
      </c>
      <c r="H23" s="1">
        <v>0</v>
      </c>
      <c r="I23" s="1">
        <v>0</v>
      </c>
      <c r="J23" s="1">
        <v>226</v>
      </c>
      <c r="K23" s="1">
        <v>189</v>
      </c>
      <c r="L23" s="1">
        <v>0</v>
      </c>
      <c r="M23" s="1">
        <v>189</v>
      </c>
      <c r="N23" s="1">
        <v>263</v>
      </c>
      <c r="O23" s="1">
        <v>0</v>
      </c>
      <c r="P23" s="1">
        <v>263</v>
      </c>
      <c r="Q23" s="1">
        <v>452</v>
      </c>
      <c r="R23" s="1">
        <v>0</v>
      </c>
      <c r="S23" s="1">
        <v>452</v>
      </c>
      <c r="V23" s="110" t="s">
        <v>70</v>
      </c>
      <c r="W23" s="77">
        <f>AD19+AD20+AD21+AD22+AD23</f>
        <v>1835</v>
      </c>
      <c r="X23" s="77">
        <f>AE19+AE20+AE21+AE22+AE23</f>
        <v>1626</v>
      </c>
      <c r="Y23" s="77">
        <f>AF19+AF20+AF21+AF22+AF23</f>
        <v>2002</v>
      </c>
      <c r="Z23" s="77">
        <f t="shared" si="3"/>
        <v>3628</v>
      </c>
      <c r="AA23" s="86"/>
      <c r="AB23" s="145" t="s">
        <v>71</v>
      </c>
      <c r="AC23" s="142"/>
      <c r="AD23" s="82">
        <f t="shared" si="6"/>
        <v>465</v>
      </c>
      <c r="AE23" s="82">
        <f t="shared" si="7"/>
        <v>437</v>
      </c>
      <c r="AF23" s="82">
        <f t="shared" si="8"/>
        <v>500</v>
      </c>
      <c r="AG23" s="77">
        <f t="shared" si="5"/>
        <v>937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435</v>
      </c>
      <c r="H24" s="1">
        <v>10</v>
      </c>
      <c r="I24" s="1">
        <v>0</v>
      </c>
      <c r="J24" s="1">
        <v>445</v>
      </c>
      <c r="K24" s="1">
        <v>431</v>
      </c>
      <c r="L24" s="1">
        <v>10</v>
      </c>
      <c r="M24" s="1">
        <v>441</v>
      </c>
      <c r="N24" s="1">
        <v>505</v>
      </c>
      <c r="O24" s="1">
        <v>0</v>
      </c>
      <c r="P24" s="1">
        <v>505</v>
      </c>
      <c r="Q24" s="1">
        <v>936</v>
      </c>
      <c r="R24" s="1">
        <v>10</v>
      </c>
      <c r="S24" s="1">
        <v>946</v>
      </c>
      <c r="V24" s="110" t="s">
        <v>72</v>
      </c>
      <c r="W24" s="77">
        <f>AD31+AD32</f>
        <v>1369</v>
      </c>
      <c r="X24" s="77">
        <f>AE31+AE32</f>
        <v>1642</v>
      </c>
      <c r="Y24" s="77">
        <f>AF31+AF32</f>
        <v>1781</v>
      </c>
      <c r="Z24" s="77">
        <f t="shared" si="3"/>
        <v>3423</v>
      </c>
      <c r="AA24" s="74"/>
      <c r="AB24" s="145" t="s">
        <v>143</v>
      </c>
      <c r="AC24" s="142"/>
      <c r="AD24" s="77">
        <f>AD15+SUM(AD17:AD23)</f>
        <v>3311</v>
      </c>
      <c r="AE24" s="77">
        <f>AE15+SUM(AE17:AE23)</f>
        <v>3093</v>
      </c>
      <c r="AF24" s="77">
        <f>AF15+SUM(AF17:AF23)</f>
        <v>3731</v>
      </c>
      <c r="AG24" s="77">
        <f>AG15+SUM(AG17:AG23)</f>
        <v>6824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263</v>
      </c>
      <c r="H25" s="1">
        <v>0</v>
      </c>
      <c r="I25" s="1">
        <v>0</v>
      </c>
      <c r="J25" s="1">
        <v>263</v>
      </c>
      <c r="K25" s="1">
        <v>131</v>
      </c>
      <c r="L25" s="1">
        <v>0</v>
      </c>
      <c r="M25" s="1">
        <v>131</v>
      </c>
      <c r="N25" s="1">
        <v>258</v>
      </c>
      <c r="O25" s="1">
        <v>0</v>
      </c>
      <c r="P25" s="1">
        <v>258</v>
      </c>
      <c r="Q25" s="1">
        <v>389</v>
      </c>
      <c r="R25" s="1">
        <v>0</v>
      </c>
      <c r="S25" s="1">
        <v>389</v>
      </c>
      <c r="V25" s="110" t="s">
        <v>75</v>
      </c>
      <c r="W25" s="77">
        <f>AD33+AD34</f>
        <v>507</v>
      </c>
      <c r="X25" s="77">
        <f>AE33+AE34</f>
        <v>504</v>
      </c>
      <c r="Y25" s="77">
        <f>AF33+AF34</f>
        <v>568</v>
      </c>
      <c r="Z25" s="77">
        <f t="shared" si="3"/>
        <v>1072</v>
      </c>
      <c r="AA25" s="74"/>
      <c r="AB25" s="83"/>
      <c r="AC25" s="96" t="s">
        <v>76</v>
      </c>
      <c r="AD25" s="97"/>
      <c r="AE25" s="97"/>
      <c r="AF25" s="97"/>
      <c r="AG25" s="97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494</v>
      </c>
      <c r="H26" s="1">
        <v>0</v>
      </c>
      <c r="I26" s="1">
        <v>3</v>
      </c>
      <c r="J26" s="1">
        <v>497</v>
      </c>
      <c r="K26" s="1">
        <v>477</v>
      </c>
      <c r="L26" s="1">
        <v>1</v>
      </c>
      <c r="M26" s="1">
        <v>478</v>
      </c>
      <c r="N26" s="1">
        <v>556</v>
      </c>
      <c r="O26" s="1">
        <v>2</v>
      </c>
      <c r="P26" s="1">
        <v>558</v>
      </c>
      <c r="Q26" s="1">
        <v>1033</v>
      </c>
      <c r="R26" s="1">
        <v>3</v>
      </c>
      <c r="S26" s="1">
        <v>1036</v>
      </c>
      <c r="V26" s="110" t="s">
        <v>77</v>
      </c>
      <c r="W26" s="77">
        <f>AD35+AD36+AD37</f>
        <v>2275</v>
      </c>
      <c r="X26" s="77">
        <f>AE35+AE36+AE37</f>
        <v>3110</v>
      </c>
      <c r="Y26" s="77">
        <f>AF35+AF36+AF37</f>
        <v>3233</v>
      </c>
      <c r="Z26" s="77">
        <f t="shared" si="3"/>
        <v>6343</v>
      </c>
      <c r="AA26" s="74"/>
      <c r="AB26" s="83"/>
      <c r="AC26" s="84"/>
      <c r="AD26" s="85"/>
      <c r="AE26" s="85"/>
      <c r="AF26" s="85"/>
      <c r="AG26" s="85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302</v>
      </c>
      <c r="H27" s="1">
        <v>0</v>
      </c>
      <c r="I27" s="1">
        <v>2</v>
      </c>
      <c r="J27" s="1">
        <v>304</v>
      </c>
      <c r="K27" s="1">
        <v>277</v>
      </c>
      <c r="L27" s="1">
        <v>1</v>
      </c>
      <c r="M27" s="1">
        <v>278</v>
      </c>
      <c r="N27" s="1">
        <v>338</v>
      </c>
      <c r="O27" s="1">
        <v>1</v>
      </c>
      <c r="P27" s="1">
        <v>339</v>
      </c>
      <c r="Q27" s="1">
        <v>615</v>
      </c>
      <c r="R27" s="1">
        <v>2</v>
      </c>
      <c r="S27" s="1">
        <v>617</v>
      </c>
      <c r="V27" s="110" t="s">
        <v>78</v>
      </c>
      <c r="W27" s="77">
        <f>VLOOKUP($A20,$A$2:$S$67,10,FALSE)</f>
        <v>86</v>
      </c>
      <c r="X27" s="77">
        <f>VLOOKUP($A20,$A$2:$S$67,13,FALSE)</f>
        <v>79</v>
      </c>
      <c r="Y27" s="77">
        <f>VLOOKUP($A20,$A$2:$S$67,16,FALSE)</f>
        <v>78</v>
      </c>
      <c r="Z27" s="77">
        <f t="shared" si="3"/>
        <v>157</v>
      </c>
      <c r="AA27" s="74"/>
      <c r="AB27" s="83"/>
      <c r="AC27" s="84"/>
      <c r="AD27" s="85"/>
      <c r="AE27" s="85"/>
      <c r="AF27" s="85"/>
      <c r="AG27" s="85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304</v>
      </c>
      <c r="H28" s="1">
        <v>1</v>
      </c>
      <c r="I28" s="1">
        <v>1</v>
      </c>
      <c r="J28" s="1">
        <v>306</v>
      </c>
      <c r="K28" s="1">
        <v>301</v>
      </c>
      <c r="L28" s="1">
        <v>1</v>
      </c>
      <c r="M28" s="1">
        <v>302</v>
      </c>
      <c r="N28" s="1">
        <v>345</v>
      </c>
      <c r="O28" s="1">
        <v>2</v>
      </c>
      <c r="P28" s="1">
        <v>347</v>
      </c>
      <c r="Q28" s="1">
        <v>646</v>
      </c>
      <c r="R28" s="1">
        <v>3</v>
      </c>
      <c r="S28" s="1">
        <v>649</v>
      </c>
      <c r="V28" s="110" t="s">
        <v>79</v>
      </c>
      <c r="W28" s="77">
        <f>AD50</f>
        <v>1767</v>
      </c>
      <c r="X28" s="77">
        <f>AE50</f>
        <v>2580</v>
      </c>
      <c r="Y28" s="77">
        <f>AF50</f>
        <v>2705</v>
      </c>
      <c r="Z28" s="77">
        <f t="shared" si="3"/>
        <v>5285</v>
      </c>
      <c r="AA28" s="74"/>
      <c r="AB28" s="83"/>
      <c r="AC28" s="84"/>
      <c r="AD28" s="85"/>
      <c r="AE28" s="85"/>
      <c r="AF28" s="85"/>
      <c r="AG28" s="85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460</v>
      </c>
      <c r="H29" s="1">
        <v>1</v>
      </c>
      <c r="I29" s="1">
        <v>4</v>
      </c>
      <c r="J29" s="1">
        <v>465</v>
      </c>
      <c r="K29" s="1">
        <v>435</v>
      </c>
      <c r="L29" s="1">
        <v>2</v>
      </c>
      <c r="M29" s="1">
        <v>437</v>
      </c>
      <c r="N29" s="1">
        <v>497</v>
      </c>
      <c r="O29" s="1">
        <v>3</v>
      </c>
      <c r="P29" s="1">
        <v>500</v>
      </c>
      <c r="Q29" s="1">
        <v>932</v>
      </c>
      <c r="R29" s="1">
        <v>5</v>
      </c>
      <c r="S29" s="1">
        <v>937</v>
      </c>
      <c r="V29" s="110" t="s">
        <v>80</v>
      </c>
      <c r="W29" s="77">
        <f t="shared" ref="W29:W52" si="9">VLOOKUP($A44,$A$2:$S$67,10,FALSE)</f>
        <v>44</v>
      </c>
      <c r="X29" s="77">
        <f t="shared" ref="X29:X52" si="10">VLOOKUP($A44,$A$2:$S$67,13,FALSE)</f>
        <v>38</v>
      </c>
      <c r="Y29" s="77">
        <f t="shared" ref="Y29:Y52" si="11">VLOOKUP($A44,$A$2:$S$67,16,FALSE)</f>
        <v>43</v>
      </c>
      <c r="Z29" s="77">
        <f t="shared" si="3"/>
        <v>81</v>
      </c>
      <c r="AA29" s="74"/>
      <c r="AB29" s="145" t="s">
        <v>81</v>
      </c>
      <c r="AC29" s="149"/>
      <c r="AD29" s="88"/>
      <c r="AE29" s="98"/>
      <c r="AF29" s="98"/>
      <c r="AG29" s="99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697</v>
      </c>
      <c r="H30" s="1">
        <v>0</v>
      </c>
      <c r="I30" s="1">
        <v>2</v>
      </c>
      <c r="J30" s="1">
        <v>699</v>
      </c>
      <c r="K30" s="1">
        <v>831</v>
      </c>
      <c r="L30" s="1">
        <v>0</v>
      </c>
      <c r="M30" s="1">
        <v>831</v>
      </c>
      <c r="N30" s="1">
        <v>900</v>
      </c>
      <c r="O30" s="1">
        <v>2</v>
      </c>
      <c r="P30" s="1">
        <v>902</v>
      </c>
      <c r="Q30" s="1">
        <v>1731</v>
      </c>
      <c r="R30" s="1">
        <v>2</v>
      </c>
      <c r="S30" s="1">
        <v>1733</v>
      </c>
      <c r="V30" s="110" t="s">
        <v>83</v>
      </c>
      <c r="W30" s="77">
        <f t="shared" si="9"/>
        <v>80</v>
      </c>
      <c r="X30" s="77">
        <f t="shared" si="10"/>
        <v>88</v>
      </c>
      <c r="Y30" s="77">
        <f t="shared" si="11"/>
        <v>91</v>
      </c>
      <c r="Z30" s="77">
        <f t="shared" si="3"/>
        <v>179</v>
      </c>
      <c r="AA30" s="74"/>
      <c r="AB30" s="88"/>
      <c r="AC30" s="89"/>
      <c r="AD30" s="110" t="s">
        <v>22</v>
      </c>
      <c r="AE30" s="110" t="s">
        <v>23</v>
      </c>
      <c r="AF30" s="110" t="s">
        <v>24</v>
      </c>
      <c r="AG30" s="110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663</v>
      </c>
      <c r="H31" s="1">
        <v>2</v>
      </c>
      <c r="I31" s="1">
        <v>5</v>
      </c>
      <c r="J31" s="1">
        <v>670</v>
      </c>
      <c r="K31" s="1">
        <v>808</v>
      </c>
      <c r="L31" s="1">
        <v>3</v>
      </c>
      <c r="M31" s="1">
        <v>811</v>
      </c>
      <c r="N31" s="1">
        <v>873</v>
      </c>
      <c r="O31" s="1">
        <v>6</v>
      </c>
      <c r="P31" s="1">
        <v>879</v>
      </c>
      <c r="Q31" s="1">
        <v>1681</v>
      </c>
      <c r="R31" s="1">
        <v>9</v>
      </c>
      <c r="S31" s="1">
        <v>1690</v>
      </c>
      <c r="V31" s="110" t="s">
        <v>85</v>
      </c>
      <c r="W31" s="77">
        <f t="shared" si="9"/>
        <v>67</v>
      </c>
      <c r="X31" s="77">
        <f t="shared" si="10"/>
        <v>69</v>
      </c>
      <c r="Y31" s="77">
        <f t="shared" si="11"/>
        <v>72</v>
      </c>
      <c r="Z31" s="77">
        <f t="shared" si="3"/>
        <v>141</v>
      </c>
      <c r="AA31" s="86"/>
      <c r="AB31" s="145" t="s">
        <v>86</v>
      </c>
      <c r="AC31" s="149"/>
      <c r="AD31" s="82">
        <f>VLOOKUP($A30,$A$2:$S$67,10,FALSE)</f>
        <v>699</v>
      </c>
      <c r="AE31" s="82">
        <f>VLOOKUP($A30,$A$2:$S$67,13,FALSE)</f>
        <v>831</v>
      </c>
      <c r="AF31" s="82">
        <f>VLOOKUP($A30,$A$2:$S$67,16,FALSE)</f>
        <v>902</v>
      </c>
      <c r="AG31" s="77">
        <f t="shared" ref="AG31:AG37" si="12">AE31+AF31</f>
        <v>1733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688</v>
      </c>
      <c r="H32" s="1">
        <v>3</v>
      </c>
      <c r="I32" s="1">
        <v>4</v>
      </c>
      <c r="J32" s="1">
        <v>695</v>
      </c>
      <c r="K32" s="1">
        <v>917</v>
      </c>
      <c r="L32" s="1">
        <v>4</v>
      </c>
      <c r="M32" s="1">
        <v>921</v>
      </c>
      <c r="N32" s="1">
        <v>1002</v>
      </c>
      <c r="O32" s="1">
        <v>6</v>
      </c>
      <c r="P32" s="1">
        <v>1008</v>
      </c>
      <c r="Q32" s="1">
        <v>1919</v>
      </c>
      <c r="R32" s="1">
        <v>10</v>
      </c>
      <c r="S32" s="1">
        <v>1929</v>
      </c>
      <c r="V32" s="110" t="s">
        <v>88</v>
      </c>
      <c r="W32" s="77">
        <f t="shared" si="9"/>
        <v>45</v>
      </c>
      <c r="X32" s="77">
        <f t="shared" si="10"/>
        <v>47</v>
      </c>
      <c r="Y32" s="77">
        <f t="shared" si="11"/>
        <v>44</v>
      </c>
      <c r="Z32" s="77">
        <f t="shared" si="3"/>
        <v>91</v>
      </c>
      <c r="AA32" s="86"/>
      <c r="AB32" s="145" t="s">
        <v>89</v>
      </c>
      <c r="AC32" s="149"/>
      <c r="AD32" s="82">
        <f>VLOOKUP($A31,$A$2:$S$67,10,FALSE)</f>
        <v>670</v>
      </c>
      <c r="AE32" s="82">
        <f>VLOOKUP($A31,$A$2:$S$67,13,FALSE)</f>
        <v>811</v>
      </c>
      <c r="AF32" s="82">
        <f>VLOOKUP($A31,$A$2:$S$67,16,FALSE)</f>
        <v>879</v>
      </c>
      <c r="AG32" s="77">
        <f t="shared" si="12"/>
        <v>1690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972</v>
      </c>
      <c r="H33" s="1">
        <v>1</v>
      </c>
      <c r="I33" s="1">
        <v>5</v>
      </c>
      <c r="J33" s="1">
        <v>978</v>
      </c>
      <c r="K33" s="1">
        <v>1446</v>
      </c>
      <c r="L33" s="1">
        <v>5</v>
      </c>
      <c r="M33" s="1">
        <v>1451</v>
      </c>
      <c r="N33" s="1">
        <v>1476</v>
      </c>
      <c r="O33" s="1">
        <v>3</v>
      </c>
      <c r="P33" s="1">
        <v>1479</v>
      </c>
      <c r="Q33" s="1">
        <v>2922</v>
      </c>
      <c r="R33" s="1">
        <v>8</v>
      </c>
      <c r="S33" s="1">
        <v>2930</v>
      </c>
      <c r="V33" s="110" t="s">
        <v>91</v>
      </c>
      <c r="W33" s="77">
        <f t="shared" si="9"/>
        <v>12</v>
      </c>
      <c r="X33" s="77">
        <f t="shared" si="10"/>
        <v>13</v>
      </c>
      <c r="Y33" s="77">
        <f t="shared" si="11"/>
        <v>15</v>
      </c>
      <c r="Z33" s="77">
        <f t="shared" si="3"/>
        <v>28</v>
      </c>
      <c r="AA33" s="86"/>
      <c r="AB33" s="145" t="s">
        <v>92</v>
      </c>
      <c r="AC33" s="149"/>
      <c r="AD33" s="82">
        <f>VLOOKUP($A42,$A$2:$S$67,10,FALSE)</f>
        <v>269</v>
      </c>
      <c r="AE33" s="82">
        <f>VLOOKUP($A42,$A$2:$S$67,13,FALSE)</f>
        <v>252</v>
      </c>
      <c r="AF33" s="82">
        <f>VLOOKUP($A42,$A$2:$S$67,16,FALSE)</f>
        <v>309</v>
      </c>
      <c r="AG33" s="77">
        <f t="shared" si="12"/>
        <v>561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595</v>
      </c>
      <c r="H34" s="1">
        <v>3</v>
      </c>
      <c r="I34" s="1">
        <v>4</v>
      </c>
      <c r="J34" s="1">
        <v>602</v>
      </c>
      <c r="K34" s="1">
        <v>734</v>
      </c>
      <c r="L34" s="1">
        <v>4</v>
      </c>
      <c r="M34" s="1">
        <v>738</v>
      </c>
      <c r="N34" s="1">
        <v>743</v>
      </c>
      <c r="O34" s="1">
        <v>3</v>
      </c>
      <c r="P34" s="1">
        <v>746</v>
      </c>
      <c r="Q34" s="1">
        <v>1477</v>
      </c>
      <c r="R34" s="1">
        <v>7</v>
      </c>
      <c r="S34" s="1">
        <v>1484</v>
      </c>
      <c r="V34" s="110" t="s">
        <v>94</v>
      </c>
      <c r="W34" s="77">
        <f t="shared" si="9"/>
        <v>45</v>
      </c>
      <c r="X34" s="77">
        <f t="shared" si="10"/>
        <v>51</v>
      </c>
      <c r="Y34" s="77">
        <f t="shared" si="11"/>
        <v>53</v>
      </c>
      <c r="Z34" s="77">
        <f t="shared" si="3"/>
        <v>104</v>
      </c>
      <c r="AA34" s="86"/>
      <c r="AB34" s="145" t="s">
        <v>95</v>
      </c>
      <c r="AC34" s="149"/>
      <c r="AD34" s="82">
        <f>VLOOKUP($A43,$A$2:$S$67,10,FALSE)</f>
        <v>238</v>
      </c>
      <c r="AE34" s="82">
        <f>VLOOKUP($A43,$A$2:$S$67,13,FALSE)</f>
        <v>252</v>
      </c>
      <c r="AF34" s="82">
        <f>VLOOKUP($A43,$A$2:$S$67,16,FALSE)</f>
        <v>259</v>
      </c>
      <c r="AG34" s="77">
        <f t="shared" si="12"/>
        <v>511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110" t="s">
        <v>97</v>
      </c>
      <c r="W35" s="77">
        <f t="shared" si="9"/>
        <v>20</v>
      </c>
      <c r="X35" s="77">
        <f t="shared" si="10"/>
        <v>22</v>
      </c>
      <c r="Y35" s="77">
        <f t="shared" si="11"/>
        <v>15</v>
      </c>
      <c r="Z35" s="77">
        <f t="shared" si="3"/>
        <v>37</v>
      </c>
      <c r="AA35" s="86"/>
      <c r="AB35" s="145" t="s">
        <v>98</v>
      </c>
      <c r="AC35" s="149"/>
      <c r="AD35" s="82">
        <f>VLOOKUP($A32,$A$2:$S$67,10,FALSE)</f>
        <v>695</v>
      </c>
      <c r="AE35" s="82">
        <f>VLOOKUP($A32,$A$2:$S$67,13,FALSE)</f>
        <v>921</v>
      </c>
      <c r="AF35" s="82">
        <f>VLOOKUP($A32,$A$2:$S$67,16,FALSE)</f>
        <v>1008</v>
      </c>
      <c r="AG35" s="77">
        <f t="shared" si="12"/>
        <v>1929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655</v>
      </c>
      <c r="H36" s="1">
        <v>3</v>
      </c>
      <c r="I36" s="1">
        <v>1</v>
      </c>
      <c r="J36" s="1">
        <v>659</v>
      </c>
      <c r="K36" s="1">
        <v>688</v>
      </c>
      <c r="L36" s="1">
        <v>3</v>
      </c>
      <c r="M36" s="1">
        <v>691</v>
      </c>
      <c r="N36" s="1">
        <v>798</v>
      </c>
      <c r="O36" s="1">
        <v>2</v>
      </c>
      <c r="P36" s="1">
        <v>800</v>
      </c>
      <c r="Q36" s="1">
        <v>1486</v>
      </c>
      <c r="R36" s="1">
        <v>5</v>
      </c>
      <c r="S36" s="1">
        <v>1491</v>
      </c>
      <c r="V36" s="110" t="s">
        <v>100</v>
      </c>
      <c r="W36" s="77">
        <f t="shared" si="9"/>
        <v>116</v>
      </c>
      <c r="X36" s="77">
        <f t="shared" si="10"/>
        <v>115</v>
      </c>
      <c r="Y36" s="77">
        <f t="shared" si="11"/>
        <v>141</v>
      </c>
      <c r="Z36" s="77">
        <f t="shared" si="3"/>
        <v>256</v>
      </c>
      <c r="AA36" s="86"/>
      <c r="AB36" s="145" t="s">
        <v>90</v>
      </c>
      <c r="AC36" s="149"/>
      <c r="AD36" s="82">
        <f>VLOOKUP($A33,$A$2:$S$67,10,FALSE)</f>
        <v>978</v>
      </c>
      <c r="AE36" s="82">
        <f>VLOOKUP($A33,$A$2:$S$67,13,FALSE)</f>
        <v>1451</v>
      </c>
      <c r="AF36" s="82">
        <f>VLOOKUP($A33,$A$2:$S$67,16,FALSE)</f>
        <v>1479</v>
      </c>
      <c r="AG36" s="77">
        <f t="shared" si="12"/>
        <v>2930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452</v>
      </c>
      <c r="H37" s="1">
        <v>0</v>
      </c>
      <c r="I37" s="1">
        <v>1</v>
      </c>
      <c r="J37" s="1">
        <v>453</v>
      </c>
      <c r="K37" s="1">
        <v>523</v>
      </c>
      <c r="L37" s="1">
        <v>1</v>
      </c>
      <c r="M37" s="1">
        <v>524</v>
      </c>
      <c r="N37" s="1">
        <v>585</v>
      </c>
      <c r="O37" s="1">
        <v>0</v>
      </c>
      <c r="P37" s="1">
        <v>585</v>
      </c>
      <c r="Q37" s="1">
        <v>1108</v>
      </c>
      <c r="R37" s="1">
        <v>1</v>
      </c>
      <c r="S37" s="1">
        <v>1109</v>
      </c>
      <c r="V37" s="110" t="s">
        <v>102</v>
      </c>
      <c r="W37" s="77">
        <f t="shared" si="9"/>
        <v>156</v>
      </c>
      <c r="X37" s="77">
        <f t="shared" si="10"/>
        <v>146</v>
      </c>
      <c r="Y37" s="77">
        <f t="shared" si="11"/>
        <v>160</v>
      </c>
      <c r="Z37" s="77">
        <f t="shared" si="3"/>
        <v>306</v>
      </c>
      <c r="AA37" s="86"/>
      <c r="AB37" s="145" t="s">
        <v>93</v>
      </c>
      <c r="AC37" s="149"/>
      <c r="AD37" s="82">
        <f>VLOOKUP($A34,$A$2:$S$67,10,FALSE)</f>
        <v>602</v>
      </c>
      <c r="AE37" s="82">
        <f>VLOOKUP($A34,$A$2:$S$67,13,FALSE)</f>
        <v>738</v>
      </c>
      <c r="AF37" s="82">
        <f>VLOOKUP($A34,$A$2:$S$67,16,FALSE)</f>
        <v>746</v>
      </c>
      <c r="AG37" s="77">
        <f t="shared" si="12"/>
        <v>1484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419</v>
      </c>
      <c r="H38" s="1">
        <v>2</v>
      </c>
      <c r="I38" s="1">
        <v>3</v>
      </c>
      <c r="J38" s="1">
        <v>424</v>
      </c>
      <c r="K38" s="1">
        <v>609</v>
      </c>
      <c r="L38" s="1">
        <v>3</v>
      </c>
      <c r="M38" s="1">
        <v>612</v>
      </c>
      <c r="N38" s="1">
        <v>636</v>
      </c>
      <c r="O38" s="1">
        <v>5</v>
      </c>
      <c r="P38" s="1">
        <v>641</v>
      </c>
      <c r="Q38" s="1">
        <v>1245</v>
      </c>
      <c r="R38" s="1">
        <v>8</v>
      </c>
      <c r="S38" s="1">
        <v>1253</v>
      </c>
      <c r="V38" s="110" t="s">
        <v>104</v>
      </c>
      <c r="W38" s="77">
        <f t="shared" si="9"/>
        <v>40</v>
      </c>
      <c r="X38" s="77">
        <f t="shared" si="10"/>
        <v>39</v>
      </c>
      <c r="Y38" s="77">
        <f t="shared" si="11"/>
        <v>37</v>
      </c>
      <c r="Z38" s="77">
        <f t="shared" si="3"/>
        <v>76</v>
      </c>
      <c r="AA38" s="74"/>
      <c r="AB38" s="145" t="s">
        <v>73</v>
      </c>
      <c r="AC38" s="149"/>
      <c r="AD38" s="77">
        <f>SUM(AD31:AD37)</f>
        <v>4151</v>
      </c>
      <c r="AE38" s="77">
        <f>SUM(AE31:AE37)</f>
        <v>5256</v>
      </c>
      <c r="AF38" s="77">
        <f>SUM(AF31:AF37)</f>
        <v>5582</v>
      </c>
      <c r="AG38" s="77">
        <f>SUM(AG31:AG37)</f>
        <v>10838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191</v>
      </c>
      <c r="H39" s="1">
        <v>1</v>
      </c>
      <c r="I39" s="1">
        <v>6</v>
      </c>
      <c r="J39" s="1">
        <v>198</v>
      </c>
      <c r="K39" s="1">
        <v>327</v>
      </c>
      <c r="L39" s="1">
        <v>2</v>
      </c>
      <c r="M39" s="1">
        <v>329</v>
      </c>
      <c r="N39" s="1">
        <v>314</v>
      </c>
      <c r="O39" s="1">
        <v>5</v>
      </c>
      <c r="P39" s="1">
        <v>319</v>
      </c>
      <c r="Q39" s="1">
        <v>641</v>
      </c>
      <c r="R39" s="1">
        <v>7</v>
      </c>
      <c r="S39" s="1">
        <v>648</v>
      </c>
      <c r="V39" s="110" t="s">
        <v>106</v>
      </c>
      <c r="W39" s="77">
        <f t="shared" si="9"/>
        <v>33</v>
      </c>
      <c r="X39" s="77">
        <f t="shared" si="10"/>
        <v>29</v>
      </c>
      <c r="Y39" s="77">
        <f t="shared" si="11"/>
        <v>36</v>
      </c>
      <c r="Z39" s="77">
        <f t="shared" si="3"/>
        <v>65</v>
      </c>
      <c r="AA39" s="74"/>
      <c r="AB39" s="83"/>
      <c r="AC39" s="100"/>
      <c r="AD39" s="100"/>
      <c r="AE39" s="100"/>
      <c r="AF39" s="100"/>
      <c r="AG39" s="100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366</v>
      </c>
      <c r="H40" s="1">
        <v>4</v>
      </c>
      <c r="I40" s="1">
        <v>3</v>
      </c>
      <c r="J40" s="1">
        <v>373</v>
      </c>
      <c r="K40" s="1">
        <v>604</v>
      </c>
      <c r="L40" s="1">
        <v>3</v>
      </c>
      <c r="M40" s="1">
        <v>607</v>
      </c>
      <c r="N40" s="1">
        <v>620</v>
      </c>
      <c r="O40" s="1">
        <v>5</v>
      </c>
      <c r="P40" s="1">
        <v>625</v>
      </c>
      <c r="Q40" s="1">
        <v>1224</v>
      </c>
      <c r="R40" s="1">
        <v>8</v>
      </c>
      <c r="S40" s="1">
        <v>1232</v>
      </c>
      <c r="V40" s="110" t="s">
        <v>108</v>
      </c>
      <c r="W40" s="77">
        <f t="shared" si="9"/>
        <v>122</v>
      </c>
      <c r="X40" s="77">
        <f t="shared" si="10"/>
        <v>119</v>
      </c>
      <c r="Y40" s="77">
        <f t="shared" si="11"/>
        <v>132</v>
      </c>
      <c r="Z40" s="77">
        <f t="shared" si="3"/>
        <v>251</v>
      </c>
      <c r="AA40" s="74"/>
      <c r="AB40" s="83"/>
      <c r="AC40" s="100"/>
      <c r="AD40" s="100"/>
      <c r="AE40" s="100"/>
      <c r="AF40" s="100"/>
      <c r="AG40" s="100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313</v>
      </c>
      <c r="H41" s="1">
        <v>1</v>
      </c>
      <c r="I41" s="1">
        <v>5</v>
      </c>
      <c r="J41" s="1">
        <v>319</v>
      </c>
      <c r="K41" s="1">
        <v>506</v>
      </c>
      <c r="L41" s="1">
        <v>2</v>
      </c>
      <c r="M41" s="1">
        <v>508</v>
      </c>
      <c r="N41" s="1">
        <v>531</v>
      </c>
      <c r="O41" s="1">
        <v>4</v>
      </c>
      <c r="P41" s="1">
        <v>535</v>
      </c>
      <c r="Q41" s="1">
        <v>1037</v>
      </c>
      <c r="R41" s="1">
        <v>6</v>
      </c>
      <c r="S41" s="1">
        <v>1043</v>
      </c>
      <c r="V41" s="110" t="s">
        <v>110</v>
      </c>
      <c r="W41" s="77">
        <f t="shared" si="9"/>
        <v>51</v>
      </c>
      <c r="X41" s="77">
        <f t="shared" si="10"/>
        <v>49</v>
      </c>
      <c r="Y41" s="77">
        <f t="shared" si="11"/>
        <v>54</v>
      </c>
      <c r="Z41" s="77">
        <f t="shared" si="3"/>
        <v>103</v>
      </c>
      <c r="AA41" s="74"/>
      <c r="AB41" s="83"/>
      <c r="AC41" s="100"/>
      <c r="AD41" s="100"/>
      <c r="AE41" s="100"/>
      <c r="AF41" s="100"/>
      <c r="AG41" s="100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260</v>
      </c>
      <c r="H42" s="1">
        <v>5</v>
      </c>
      <c r="I42" s="1">
        <v>4</v>
      </c>
      <c r="J42" s="1">
        <v>269</v>
      </c>
      <c r="K42" s="1">
        <v>248</v>
      </c>
      <c r="L42" s="1">
        <v>4</v>
      </c>
      <c r="M42" s="1">
        <v>252</v>
      </c>
      <c r="N42" s="1">
        <v>303</v>
      </c>
      <c r="O42" s="1">
        <v>6</v>
      </c>
      <c r="P42" s="1">
        <v>309</v>
      </c>
      <c r="Q42" s="1">
        <v>551</v>
      </c>
      <c r="R42" s="1">
        <v>10</v>
      </c>
      <c r="S42" s="1">
        <v>561</v>
      </c>
      <c r="V42" s="110" t="s">
        <v>112</v>
      </c>
      <c r="W42" s="77">
        <f t="shared" si="9"/>
        <v>165</v>
      </c>
      <c r="X42" s="77">
        <f t="shared" si="10"/>
        <v>135</v>
      </c>
      <c r="Y42" s="77">
        <f t="shared" si="11"/>
        <v>150</v>
      </c>
      <c r="Z42" s="77">
        <f t="shared" si="3"/>
        <v>285</v>
      </c>
      <c r="AA42" s="74"/>
      <c r="AB42" s="101"/>
      <c r="AC42" s="102"/>
      <c r="AD42" s="101"/>
      <c r="AE42" s="101"/>
      <c r="AF42" s="101"/>
      <c r="AG42" s="101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238</v>
      </c>
      <c r="H43" s="1">
        <v>0</v>
      </c>
      <c r="I43" s="1">
        <v>0</v>
      </c>
      <c r="J43" s="1">
        <v>238</v>
      </c>
      <c r="K43" s="1">
        <v>252</v>
      </c>
      <c r="L43" s="1">
        <v>0</v>
      </c>
      <c r="M43" s="1">
        <v>252</v>
      </c>
      <c r="N43" s="1">
        <v>259</v>
      </c>
      <c r="O43" s="1">
        <v>0</v>
      </c>
      <c r="P43" s="1">
        <v>259</v>
      </c>
      <c r="Q43" s="1">
        <v>511</v>
      </c>
      <c r="R43" s="1">
        <v>0</v>
      </c>
      <c r="S43" s="1">
        <v>511</v>
      </c>
      <c r="V43" s="110" t="s">
        <v>114</v>
      </c>
      <c r="W43" s="77">
        <f t="shared" si="9"/>
        <v>45</v>
      </c>
      <c r="X43" s="77">
        <f t="shared" si="10"/>
        <v>43</v>
      </c>
      <c r="Y43" s="77">
        <f t="shared" si="11"/>
        <v>50</v>
      </c>
      <c r="Z43" s="77">
        <f t="shared" si="3"/>
        <v>93</v>
      </c>
      <c r="AA43" s="74"/>
      <c r="AB43" s="74"/>
      <c r="AC43" s="96" t="s">
        <v>115</v>
      </c>
      <c r="AD43" s="88"/>
      <c r="AE43" s="101"/>
      <c r="AF43" s="101"/>
      <c r="AG43" s="99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43</v>
      </c>
      <c r="O44" s="1">
        <v>0</v>
      </c>
      <c r="P44" s="1">
        <v>43</v>
      </c>
      <c r="Q44" s="1">
        <v>81</v>
      </c>
      <c r="R44" s="1">
        <v>0</v>
      </c>
      <c r="S44" s="1">
        <v>81</v>
      </c>
      <c r="V44" s="110" t="s">
        <v>116</v>
      </c>
      <c r="W44" s="77">
        <f t="shared" si="9"/>
        <v>101</v>
      </c>
      <c r="X44" s="77">
        <f t="shared" si="10"/>
        <v>87</v>
      </c>
      <c r="Y44" s="77">
        <f t="shared" si="11"/>
        <v>104</v>
      </c>
      <c r="Z44" s="77">
        <f t="shared" si="3"/>
        <v>191</v>
      </c>
      <c r="AA44" s="74"/>
      <c r="AB44" s="88"/>
      <c r="AC44" s="111"/>
      <c r="AD44" s="110" t="s">
        <v>22</v>
      </c>
      <c r="AE44" s="110" t="s">
        <v>23</v>
      </c>
      <c r="AF44" s="110" t="s">
        <v>24</v>
      </c>
      <c r="AG44" s="110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80</v>
      </c>
      <c r="H45" s="1">
        <v>0</v>
      </c>
      <c r="I45" s="1">
        <v>0</v>
      </c>
      <c r="J45" s="1">
        <v>80</v>
      </c>
      <c r="K45" s="1">
        <v>88</v>
      </c>
      <c r="L45" s="1">
        <v>0</v>
      </c>
      <c r="M45" s="1">
        <v>88</v>
      </c>
      <c r="N45" s="1">
        <v>91</v>
      </c>
      <c r="O45" s="1">
        <v>0</v>
      </c>
      <c r="P45" s="1">
        <v>91</v>
      </c>
      <c r="Q45" s="1">
        <v>179</v>
      </c>
      <c r="R45" s="1">
        <v>0</v>
      </c>
      <c r="S45" s="1">
        <v>179</v>
      </c>
      <c r="V45" s="110" t="s">
        <v>117</v>
      </c>
      <c r="W45" s="77">
        <f t="shared" si="9"/>
        <v>16</v>
      </c>
      <c r="X45" s="77">
        <f t="shared" si="10"/>
        <v>12</v>
      </c>
      <c r="Y45" s="77">
        <f t="shared" si="11"/>
        <v>10</v>
      </c>
      <c r="Z45" s="77">
        <f t="shared" si="3"/>
        <v>22</v>
      </c>
      <c r="AA45" s="74"/>
      <c r="AB45" s="145" t="s">
        <v>118</v>
      </c>
      <c r="AC45" s="149"/>
      <c r="AD45" s="82">
        <f>VLOOKUP($A37,$A$2:$S$67,10,FALSE)</f>
        <v>453</v>
      </c>
      <c r="AE45" s="82">
        <f>VLOOKUP($A37,$A$2:$S$67,13,FALSE)</f>
        <v>524</v>
      </c>
      <c r="AF45" s="82">
        <f>VLOOKUP($A37,$A$2:$S$67,16,FALSE)</f>
        <v>585</v>
      </c>
      <c r="AG45" s="77">
        <f>AE45+AF45</f>
        <v>1109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67</v>
      </c>
      <c r="H46" s="1">
        <v>0</v>
      </c>
      <c r="I46" s="1">
        <v>0</v>
      </c>
      <c r="J46" s="1">
        <v>67</v>
      </c>
      <c r="K46" s="1">
        <v>69</v>
      </c>
      <c r="L46" s="1">
        <v>0</v>
      </c>
      <c r="M46" s="1">
        <v>69</v>
      </c>
      <c r="N46" s="1">
        <v>72</v>
      </c>
      <c r="O46" s="1">
        <v>0</v>
      </c>
      <c r="P46" s="1">
        <v>72</v>
      </c>
      <c r="Q46" s="1">
        <v>141</v>
      </c>
      <c r="R46" s="1">
        <v>0</v>
      </c>
      <c r="S46" s="1">
        <v>141</v>
      </c>
      <c r="V46" s="110" t="s">
        <v>119</v>
      </c>
      <c r="W46" s="77">
        <f t="shared" si="9"/>
        <v>113</v>
      </c>
      <c r="X46" s="77">
        <f t="shared" si="10"/>
        <v>127</v>
      </c>
      <c r="Y46" s="77">
        <f t="shared" si="11"/>
        <v>135</v>
      </c>
      <c r="Z46" s="77">
        <f t="shared" si="3"/>
        <v>262</v>
      </c>
      <c r="AA46" s="86"/>
      <c r="AB46" s="145" t="s">
        <v>120</v>
      </c>
      <c r="AC46" s="149"/>
      <c r="AD46" s="82">
        <f>VLOOKUP($A38,$A$2:$S$67,10,FALSE)</f>
        <v>424</v>
      </c>
      <c r="AE46" s="82">
        <f>VLOOKUP($A38,$A$2:$S$67,13,FALSE)</f>
        <v>612</v>
      </c>
      <c r="AF46" s="82">
        <f>VLOOKUP($A38,$A$2:$S$67,16,FALSE)</f>
        <v>641</v>
      </c>
      <c r="AG46" s="77">
        <f>AE46+AF46</f>
        <v>1253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47</v>
      </c>
      <c r="L47" s="1">
        <v>0</v>
      </c>
      <c r="M47" s="1">
        <v>47</v>
      </c>
      <c r="N47" s="1">
        <v>44</v>
      </c>
      <c r="O47" s="1">
        <v>0</v>
      </c>
      <c r="P47" s="1">
        <v>44</v>
      </c>
      <c r="Q47" s="1">
        <v>91</v>
      </c>
      <c r="R47" s="1">
        <v>0</v>
      </c>
      <c r="S47" s="1">
        <v>91</v>
      </c>
      <c r="V47" s="110" t="s">
        <v>121</v>
      </c>
      <c r="W47" s="77">
        <f t="shared" si="9"/>
        <v>61</v>
      </c>
      <c r="X47" s="77">
        <f t="shared" si="10"/>
        <v>57</v>
      </c>
      <c r="Y47" s="77">
        <f t="shared" si="11"/>
        <v>68</v>
      </c>
      <c r="Z47" s="77">
        <f t="shared" si="3"/>
        <v>125</v>
      </c>
      <c r="AA47" s="86"/>
      <c r="AB47" s="145" t="s">
        <v>122</v>
      </c>
      <c r="AC47" s="149"/>
      <c r="AD47" s="82">
        <f>VLOOKUP($A39,$A$2:$S$67,10,FALSE)</f>
        <v>198</v>
      </c>
      <c r="AE47" s="82">
        <f>VLOOKUP($A39,$A$2:$S$67,13,FALSE)</f>
        <v>329</v>
      </c>
      <c r="AF47" s="82">
        <f>VLOOKUP($A39,$A$2:$S$67,16,FALSE)</f>
        <v>319</v>
      </c>
      <c r="AG47" s="77">
        <f>AE47+AF47</f>
        <v>648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110" t="s">
        <v>123</v>
      </c>
      <c r="W48" s="77">
        <f t="shared" si="9"/>
        <v>381</v>
      </c>
      <c r="X48" s="77">
        <f t="shared" si="10"/>
        <v>405</v>
      </c>
      <c r="Y48" s="77">
        <f t="shared" si="11"/>
        <v>385</v>
      </c>
      <c r="Z48" s="77">
        <f t="shared" si="3"/>
        <v>790</v>
      </c>
      <c r="AA48" s="86"/>
      <c r="AB48" s="145" t="s">
        <v>124</v>
      </c>
      <c r="AC48" s="149"/>
      <c r="AD48" s="82">
        <f>VLOOKUP($A40,$A$2:$S$67,10,FALSE)</f>
        <v>373</v>
      </c>
      <c r="AE48" s="82">
        <f>VLOOKUP($A40,$A$2:$S$67,13,FALSE)</f>
        <v>607</v>
      </c>
      <c r="AF48" s="82">
        <f>VLOOKUP($A40,$A$2:$S$67,16,FALSE)</f>
        <v>625</v>
      </c>
      <c r="AG48" s="77">
        <f>AE48+AF48</f>
        <v>1232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51</v>
      </c>
      <c r="L49" s="1">
        <v>0</v>
      </c>
      <c r="M49" s="1">
        <v>51</v>
      </c>
      <c r="N49" s="1">
        <v>53</v>
      </c>
      <c r="O49" s="1">
        <v>0</v>
      </c>
      <c r="P49" s="1">
        <v>53</v>
      </c>
      <c r="Q49" s="1">
        <v>104</v>
      </c>
      <c r="R49" s="1">
        <v>0</v>
      </c>
      <c r="S49" s="1">
        <v>104</v>
      </c>
      <c r="V49" s="110" t="s">
        <v>125</v>
      </c>
      <c r="W49" s="77">
        <f t="shared" si="9"/>
        <v>17</v>
      </c>
      <c r="X49" s="77">
        <f t="shared" si="10"/>
        <v>14</v>
      </c>
      <c r="Y49" s="77">
        <f t="shared" si="11"/>
        <v>15</v>
      </c>
      <c r="Z49" s="77">
        <f t="shared" si="3"/>
        <v>29</v>
      </c>
      <c r="AA49" s="74"/>
      <c r="AB49" s="145" t="s">
        <v>109</v>
      </c>
      <c r="AC49" s="149"/>
      <c r="AD49" s="82">
        <f>VLOOKUP($A41,$A$2:$S$67,10,FALSE)</f>
        <v>319</v>
      </c>
      <c r="AE49" s="82">
        <f>VLOOKUP($A41,$A$2:$S$67,13,FALSE)</f>
        <v>508</v>
      </c>
      <c r="AF49" s="82">
        <f>VLOOKUP($A41,$A$2:$S$67,16,FALSE)</f>
        <v>535</v>
      </c>
      <c r="AG49" s="77">
        <f>AE49+AF49</f>
        <v>1043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110" t="s">
        <v>126</v>
      </c>
      <c r="W50" s="77">
        <f t="shared" si="9"/>
        <v>34</v>
      </c>
      <c r="X50" s="77">
        <f t="shared" si="10"/>
        <v>32</v>
      </c>
      <c r="Y50" s="77">
        <f t="shared" si="11"/>
        <v>30</v>
      </c>
      <c r="Z50" s="77">
        <f t="shared" si="3"/>
        <v>62</v>
      </c>
      <c r="AA50" s="74"/>
      <c r="AB50" s="145" t="s">
        <v>73</v>
      </c>
      <c r="AC50" s="149"/>
      <c r="AD50" s="77">
        <f>SUM(AD45:AD49)</f>
        <v>1767</v>
      </c>
      <c r="AE50" s="77">
        <f>SUM(AE45:AE49)</f>
        <v>2580</v>
      </c>
      <c r="AF50" s="77">
        <f>SUM(AF45:AF49)</f>
        <v>2705</v>
      </c>
      <c r="AG50" s="77">
        <f>SUM(AG45:AG49)</f>
        <v>5285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112</v>
      </c>
      <c r="L51" s="1">
        <v>3</v>
      </c>
      <c r="M51" s="1">
        <v>115</v>
      </c>
      <c r="N51" s="1">
        <v>141</v>
      </c>
      <c r="O51" s="1">
        <v>0</v>
      </c>
      <c r="P51" s="1">
        <v>141</v>
      </c>
      <c r="Q51" s="1">
        <v>253</v>
      </c>
      <c r="R51" s="1">
        <v>3</v>
      </c>
      <c r="S51" s="1">
        <v>256</v>
      </c>
      <c r="V51" s="110" t="s">
        <v>127</v>
      </c>
      <c r="W51" s="77">
        <f t="shared" si="9"/>
        <v>16</v>
      </c>
      <c r="X51" s="77">
        <f t="shared" si="10"/>
        <v>16</v>
      </c>
      <c r="Y51" s="77">
        <f t="shared" si="11"/>
        <v>17</v>
      </c>
      <c r="Z51" s="77">
        <f t="shared" si="3"/>
        <v>33</v>
      </c>
      <c r="AA51" s="74"/>
      <c r="AB51" s="83"/>
      <c r="AC51" s="100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146</v>
      </c>
      <c r="H52" s="1">
        <v>9</v>
      </c>
      <c r="I52" s="1">
        <v>1</v>
      </c>
      <c r="J52" s="1">
        <v>156</v>
      </c>
      <c r="K52" s="1">
        <v>145</v>
      </c>
      <c r="L52" s="1">
        <v>1</v>
      </c>
      <c r="M52" s="1">
        <v>146</v>
      </c>
      <c r="N52" s="1">
        <v>151</v>
      </c>
      <c r="O52" s="1">
        <v>9</v>
      </c>
      <c r="P52" s="1">
        <v>160</v>
      </c>
      <c r="Q52" s="1">
        <v>296</v>
      </c>
      <c r="R52" s="1">
        <v>10</v>
      </c>
      <c r="S52" s="1">
        <v>306</v>
      </c>
      <c r="V52" s="110" t="s">
        <v>128</v>
      </c>
      <c r="W52" s="77">
        <f t="shared" si="9"/>
        <v>55</v>
      </c>
      <c r="X52" s="77">
        <f t="shared" si="10"/>
        <v>60</v>
      </c>
      <c r="Y52" s="77">
        <f t="shared" si="11"/>
        <v>61</v>
      </c>
      <c r="Z52" s="77">
        <f t="shared" si="3"/>
        <v>121</v>
      </c>
      <c r="AA52" s="74"/>
      <c r="AB52" s="83"/>
      <c r="AC52" s="100"/>
      <c r="AD52" s="100"/>
      <c r="AE52" s="100"/>
      <c r="AF52" s="100"/>
      <c r="AG52" s="100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35</v>
      </c>
      <c r="O53" s="1">
        <v>2</v>
      </c>
      <c r="P53" s="1">
        <v>37</v>
      </c>
      <c r="Q53" s="1">
        <v>74</v>
      </c>
      <c r="R53" s="1">
        <v>2</v>
      </c>
      <c r="S53" s="1">
        <v>76</v>
      </c>
      <c r="AB53" s="83"/>
      <c r="AC53" s="83"/>
      <c r="AD53" s="83"/>
      <c r="AE53" s="83"/>
      <c r="AF53" s="83"/>
      <c r="AG53" s="83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33</v>
      </c>
      <c r="H54" s="1">
        <v>0</v>
      </c>
      <c r="I54" s="1">
        <v>0</v>
      </c>
      <c r="J54" s="1">
        <v>33</v>
      </c>
      <c r="K54" s="1">
        <v>29</v>
      </c>
      <c r="L54" s="1">
        <v>0</v>
      </c>
      <c r="M54" s="1">
        <v>29</v>
      </c>
      <c r="N54" s="1">
        <v>36</v>
      </c>
      <c r="O54" s="1">
        <v>0</v>
      </c>
      <c r="P54" s="1">
        <v>36</v>
      </c>
      <c r="Q54" s="1">
        <v>65</v>
      </c>
      <c r="R54" s="1">
        <v>0</v>
      </c>
      <c r="S54" s="1">
        <v>65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105</v>
      </c>
      <c r="H55" s="1">
        <v>17</v>
      </c>
      <c r="I55" s="1">
        <v>0</v>
      </c>
      <c r="J55" s="1">
        <v>122</v>
      </c>
      <c r="K55" s="1">
        <v>113</v>
      </c>
      <c r="L55" s="1">
        <v>6</v>
      </c>
      <c r="M55" s="1">
        <v>119</v>
      </c>
      <c r="N55" s="1">
        <v>121</v>
      </c>
      <c r="O55" s="1">
        <v>11</v>
      </c>
      <c r="P55" s="1">
        <v>132</v>
      </c>
      <c r="Q55" s="1">
        <v>234</v>
      </c>
      <c r="R55" s="1">
        <v>17</v>
      </c>
      <c r="S55" s="1">
        <v>251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51</v>
      </c>
      <c r="H56" s="1">
        <v>0</v>
      </c>
      <c r="I56" s="1">
        <v>0</v>
      </c>
      <c r="J56" s="1">
        <v>51</v>
      </c>
      <c r="K56" s="1">
        <v>49</v>
      </c>
      <c r="L56" s="1">
        <v>0</v>
      </c>
      <c r="M56" s="1">
        <v>49</v>
      </c>
      <c r="N56" s="1">
        <v>54</v>
      </c>
      <c r="O56" s="1">
        <v>0</v>
      </c>
      <c r="P56" s="1">
        <v>54</v>
      </c>
      <c r="Q56" s="1">
        <v>103</v>
      </c>
      <c r="R56" s="1">
        <v>0</v>
      </c>
      <c r="S56" s="1">
        <v>103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152</v>
      </c>
      <c r="H57" s="1">
        <v>12</v>
      </c>
      <c r="I57" s="1">
        <v>1</v>
      </c>
      <c r="J57" s="1">
        <v>165</v>
      </c>
      <c r="K57" s="1">
        <v>135</v>
      </c>
      <c r="L57" s="1">
        <v>0</v>
      </c>
      <c r="M57" s="1">
        <v>135</v>
      </c>
      <c r="N57" s="1">
        <v>136</v>
      </c>
      <c r="O57" s="1">
        <v>14</v>
      </c>
      <c r="P57" s="1">
        <v>150</v>
      </c>
      <c r="Q57" s="1">
        <v>271</v>
      </c>
      <c r="R57" s="1">
        <v>14</v>
      </c>
      <c r="S57" s="1">
        <v>285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45</v>
      </c>
      <c r="H58" s="1">
        <v>0</v>
      </c>
      <c r="I58" s="1">
        <v>0</v>
      </c>
      <c r="J58" s="1">
        <v>45</v>
      </c>
      <c r="K58" s="1">
        <v>43</v>
      </c>
      <c r="L58" s="1">
        <v>0</v>
      </c>
      <c r="M58" s="1">
        <v>43</v>
      </c>
      <c r="N58" s="1">
        <v>50</v>
      </c>
      <c r="O58" s="1">
        <v>0</v>
      </c>
      <c r="P58" s="1">
        <v>50</v>
      </c>
      <c r="Q58" s="1">
        <v>93</v>
      </c>
      <c r="R58" s="1">
        <v>0</v>
      </c>
      <c r="S58" s="1">
        <v>93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100</v>
      </c>
      <c r="H59" s="1">
        <v>0</v>
      </c>
      <c r="I59" s="1">
        <v>1</v>
      </c>
      <c r="J59" s="1">
        <v>101</v>
      </c>
      <c r="K59" s="1">
        <v>86</v>
      </c>
      <c r="L59" s="1">
        <v>1</v>
      </c>
      <c r="M59" s="1">
        <v>87</v>
      </c>
      <c r="N59" s="1">
        <v>104</v>
      </c>
      <c r="O59" s="1">
        <v>0</v>
      </c>
      <c r="P59" s="1">
        <v>104</v>
      </c>
      <c r="Q59" s="1">
        <v>190</v>
      </c>
      <c r="R59" s="1">
        <v>1</v>
      </c>
      <c r="S59" s="1">
        <v>191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14</v>
      </c>
      <c r="H60" s="1">
        <v>2</v>
      </c>
      <c r="I60" s="1">
        <v>0</v>
      </c>
      <c r="J60" s="1">
        <v>16</v>
      </c>
      <c r="K60" s="1">
        <v>10</v>
      </c>
      <c r="L60" s="1">
        <v>2</v>
      </c>
      <c r="M60" s="1">
        <v>12</v>
      </c>
      <c r="N60" s="1">
        <v>10</v>
      </c>
      <c r="O60" s="1">
        <v>0</v>
      </c>
      <c r="P60" s="1">
        <v>10</v>
      </c>
      <c r="Q60" s="1">
        <v>20</v>
      </c>
      <c r="R60" s="1">
        <v>2</v>
      </c>
      <c r="S60" s="1">
        <v>22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125</v>
      </c>
      <c r="L61" s="1">
        <v>2</v>
      </c>
      <c r="M61" s="1">
        <v>127</v>
      </c>
      <c r="N61" s="1">
        <v>135</v>
      </c>
      <c r="O61" s="1">
        <v>0</v>
      </c>
      <c r="P61" s="1">
        <v>135</v>
      </c>
      <c r="Q61" s="1">
        <v>260</v>
      </c>
      <c r="R61" s="1">
        <v>2</v>
      </c>
      <c r="S61" s="1">
        <v>262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59</v>
      </c>
      <c r="H62" s="1">
        <v>1</v>
      </c>
      <c r="I62" s="1">
        <v>1</v>
      </c>
      <c r="J62" s="1">
        <v>61</v>
      </c>
      <c r="K62" s="1">
        <v>57</v>
      </c>
      <c r="L62" s="1">
        <v>0</v>
      </c>
      <c r="M62" s="1">
        <v>57</v>
      </c>
      <c r="N62" s="1">
        <v>66</v>
      </c>
      <c r="O62" s="1">
        <v>2</v>
      </c>
      <c r="P62" s="1">
        <v>68</v>
      </c>
      <c r="Q62" s="1">
        <v>123</v>
      </c>
      <c r="R62" s="1">
        <v>2</v>
      </c>
      <c r="S62" s="1">
        <v>125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375</v>
      </c>
      <c r="H63" s="1">
        <v>4</v>
      </c>
      <c r="I63" s="1">
        <v>2</v>
      </c>
      <c r="J63" s="1">
        <v>381</v>
      </c>
      <c r="K63" s="1">
        <v>399</v>
      </c>
      <c r="L63" s="1">
        <v>6</v>
      </c>
      <c r="M63" s="1">
        <v>405</v>
      </c>
      <c r="N63" s="1">
        <v>385</v>
      </c>
      <c r="O63" s="1">
        <v>0</v>
      </c>
      <c r="P63" s="1">
        <v>385</v>
      </c>
      <c r="Q63" s="1">
        <v>784</v>
      </c>
      <c r="R63" s="1">
        <v>6</v>
      </c>
      <c r="S63" s="1">
        <v>790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15</v>
      </c>
      <c r="O64" s="1">
        <v>0</v>
      </c>
      <c r="P64" s="1">
        <v>15</v>
      </c>
      <c r="Q64" s="1">
        <v>29</v>
      </c>
      <c r="R64" s="1">
        <v>0</v>
      </c>
      <c r="S64" s="1">
        <v>29</v>
      </c>
    </row>
    <row r="65" spans="1:19" s="67" customFormat="1" x14ac:dyDescent="0.15">
      <c r="A65" s="1">
        <v>71</v>
      </c>
      <c r="B65" s="1" t="s">
        <v>126</v>
      </c>
      <c r="C65" s="1">
        <v>0</v>
      </c>
      <c r="D65" s="1"/>
      <c r="E65" s="1">
        <v>0</v>
      </c>
      <c r="F65" s="1"/>
      <c r="G65" s="1">
        <v>34</v>
      </c>
      <c r="H65" s="1">
        <v>0</v>
      </c>
      <c r="I65" s="1">
        <v>0</v>
      </c>
      <c r="J65" s="1">
        <v>34</v>
      </c>
      <c r="K65" s="1">
        <v>32</v>
      </c>
      <c r="L65" s="1">
        <v>0</v>
      </c>
      <c r="M65" s="1">
        <v>32</v>
      </c>
      <c r="N65" s="1">
        <v>30</v>
      </c>
      <c r="O65" s="1">
        <v>0</v>
      </c>
      <c r="P65" s="1">
        <v>30</v>
      </c>
      <c r="Q65" s="1">
        <v>62</v>
      </c>
      <c r="R65" s="1">
        <v>0</v>
      </c>
      <c r="S65" s="1">
        <v>62</v>
      </c>
    </row>
    <row r="66" spans="1:19" s="67" customFormat="1" x14ac:dyDescent="0.15">
      <c r="A66" s="1">
        <v>72</v>
      </c>
      <c r="B66" s="1" t="s">
        <v>127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67" customFormat="1" x14ac:dyDescent="0.15">
      <c r="A67" s="1">
        <v>73</v>
      </c>
      <c r="B67" s="1" t="s">
        <v>128</v>
      </c>
      <c r="C67" s="1">
        <v>0</v>
      </c>
      <c r="D67" s="1"/>
      <c r="E67" s="1">
        <v>0</v>
      </c>
      <c r="F67" s="1"/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61</v>
      </c>
      <c r="O67" s="1">
        <v>0</v>
      </c>
      <c r="P67" s="1">
        <v>61</v>
      </c>
      <c r="Q67" s="1">
        <v>121</v>
      </c>
      <c r="R67" s="1">
        <v>0</v>
      </c>
      <c r="S67" s="1">
        <v>121</v>
      </c>
    </row>
    <row r="68" spans="1:19" s="67" customFormat="1" x14ac:dyDescent="0.15">
      <c r="A68" s="1">
        <v>99</v>
      </c>
      <c r="B68" s="1" t="s">
        <v>130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2"/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8"/>
  <sheetViews>
    <sheetView topLeftCell="X1" zoomScale="87" zoomScaleNormal="87" workbookViewId="0">
      <selection activeCell="AB3" sqref="AB3:AG11"/>
    </sheetView>
  </sheetViews>
  <sheetFormatPr defaultRowHeight="13.5" x14ac:dyDescent="0.15"/>
  <cols>
    <col min="1" max="19" width="0" style="1" hidden="1" customWidth="1"/>
    <col min="20" max="20" width="9" style="1" hidden="1" customWidth="1"/>
    <col min="21" max="21" width="2.75" style="1" hidden="1" customWidth="1"/>
    <col min="22" max="22" width="19.625" style="3" customWidth="1"/>
    <col min="23" max="26" width="8.125" style="3" customWidth="1"/>
    <col min="27" max="27" width="5.25" style="3" customWidth="1"/>
    <col min="28" max="28" width="2.625" style="3" customWidth="1"/>
    <col min="29" max="29" width="16.625" style="3" customWidth="1"/>
    <col min="30" max="33" width="8.125" style="3" customWidth="1"/>
    <col min="34" max="34" width="6.125" style="3" customWidth="1"/>
    <col min="35" max="35" width="9" style="3" customWidth="1"/>
    <col min="36" max="16384" width="9" style="3"/>
  </cols>
  <sheetData>
    <row r="1" spans="1:40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14" t="s">
        <v>133</v>
      </c>
      <c r="W1" s="115"/>
      <c r="X1" s="115"/>
      <c r="Y1" s="115"/>
      <c r="Z1" s="115"/>
      <c r="AA1" s="115"/>
      <c r="AB1" s="115"/>
      <c r="AC1" s="115"/>
      <c r="AD1" s="2"/>
      <c r="AE1" s="2"/>
      <c r="AF1" s="2"/>
      <c r="AG1" s="2"/>
    </row>
    <row r="2" spans="1:40" ht="17.25" customHeight="1" thickBot="1" x14ac:dyDescent="0.3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2</v>
      </c>
      <c r="I2" s="1">
        <v>0</v>
      </c>
      <c r="J2" s="1">
        <v>127</v>
      </c>
      <c r="K2" s="1">
        <v>145</v>
      </c>
      <c r="L2" s="1">
        <v>4</v>
      </c>
      <c r="M2" s="1">
        <v>149</v>
      </c>
      <c r="N2" s="1">
        <v>168</v>
      </c>
      <c r="O2" s="1">
        <v>1</v>
      </c>
      <c r="P2" s="1">
        <v>169</v>
      </c>
      <c r="Q2" s="1">
        <v>313</v>
      </c>
      <c r="R2" s="1">
        <v>5</v>
      </c>
      <c r="S2" s="1">
        <v>318</v>
      </c>
      <c r="V2" s="34"/>
      <c r="W2" s="38"/>
      <c r="X2" s="38"/>
      <c r="Y2" s="38"/>
      <c r="Z2" s="38"/>
      <c r="AB2" s="2"/>
      <c r="AC2" s="4"/>
      <c r="AD2" s="4"/>
      <c r="AE2" s="4"/>
      <c r="AF2" s="4"/>
      <c r="AG2" s="4"/>
      <c r="AI2" s="5"/>
      <c r="AJ2" s="5"/>
      <c r="AK2" s="5"/>
      <c r="AL2" s="5"/>
      <c r="AM2" s="5"/>
      <c r="AN2" s="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43</v>
      </c>
      <c r="O3" s="1">
        <v>0</v>
      </c>
      <c r="P3" s="1">
        <v>43</v>
      </c>
      <c r="Q3" s="1">
        <v>76</v>
      </c>
      <c r="R3" s="1">
        <v>0</v>
      </c>
      <c r="S3" s="1">
        <v>76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7"/>
      <c r="AB3" s="116" t="s">
        <v>26</v>
      </c>
      <c r="AC3" s="117"/>
      <c r="AD3" s="8" t="s">
        <v>22</v>
      </c>
      <c r="AE3" s="8" t="s">
        <v>27</v>
      </c>
      <c r="AF3" s="8" t="s">
        <v>24</v>
      </c>
      <c r="AG3" s="9" t="s">
        <v>25</v>
      </c>
      <c r="AI3" s="5"/>
      <c r="AJ3" s="5"/>
      <c r="AK3" s="5"/>
      <c r="AL3" s="5"/>
      <c r="AM3" s="5"/>
      <c r="AN3" s="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21</v>
      </c>
      <c r="O4" s="1">
        <v>1</v>
      </c>
      <c r="P4" s="1">
        <v>22</v>
      </c>
      <c r="Q4" s="1">
        <v>44</v>
      </c>
      <c r="R4" s="1">
        <v>1</v>
      </c>
      <c r="S4" s="1">
        <v>45</v>
      </c>
      <c r="V4" s="6" t="s">
        <v>19</v>
      </c>
      <c r="W4" s="10">
        <f t="shared" ref="W4:W21" si="0">VLOOKUP($A2,$A$2:$S$67,10,FALSE)</f>
        <v>127</v>
      </c>
      <c r="X4" s="10">
        <f t="shared" ref="X4:X21" si="1">VLOOKUP($A2,$A$2:$S$67,13,FALSE)</f>
        <v>149</v>
      </c>
      <c r="Y4" s="10">
        <f t="shared" ref="Y4:Y21" si="2">VLOOKUP($A2,$A$2:$S$67,16,FALSE)</f>
        <v>169</v>
      </c>
      <c r="Z4" s="10">
        <f t="shared" ref="Z4:Z52" si="3">Y4+X4</f>
        <v>318</v>
      </c>
      <c r="AA4" s="7"/>
      <c r="AB4" s="118" t="s">
        <v>29</v>
      </c>
      <c r="AC4" s="119"/>
      <c r="AD4" s="56" t="s">
        <v>41</v>
      </c>
      <c r="AE4" s="11">
        <f>SUM(K2:K67)</f>
        <v>14345</v>
      </c>
      <c r="AF4" s="11">
        <f>SUM(N2:N67)</f>
        <v>15654</v>
      </c>
      <c r="AG4" s="12">
        <f>AE4+AF4</f>
        <v>29999</v>
      </c>
      <c r="AI4" s="5"/>
      <c r="AJ4" s="5"/>
      <c r="AK4" s="5"/>
      <c r="AL4" s="5"/>
      <c r="AM4" s="5"/>
      <c r="AN4" s="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52</v>
      </c>
      <c r="L5" s="1">
        <v>0</v>
      </c>
      <c r="M5" s="1">
        <v>52</v>
      </c>
      <c r="N5" s="1">
        <v>65</v>
      </c>
      <c r="O5" s="1">
        <v>1</v>
      </c>
      <c r="P5" s="1">
        <v>66</v>
      </c>
      <c r="Q5" s="1">
        <v>117</v>
      </c>
      <c r="R5" s="1">
        <v>1</v>
      </c>
      <c r="S5" s="1">
        <v>118</v>
      </c>
      <c r="V5" s="6" t="s">
        <v>20</v>
      </c>
      <c r="W5" s="10">
        <f t="shared" si="0"/>
        <v>28</v>
      </c>
      <c r="X5" s="10">
        <f t="shared" si="1"/>
        <v>33</v>
      </c>
      <c r="Y5" s="10">
        <f t="shared" si="2"/>
        <v>43</v>
      </c>
      <c r="Z5" s="10">
        <f t="shared" si="3"/>
        <v>76</v>
      </c>
      <c r="AA5" s="7"/>
      <c r="AB5" s="118" t="s">
        <v>31</v>
      </c>
      <c r="AC5" s="119"/>
      <c r="AD5" s="56" t="s">
        <v>41</v>
      </c>
      <c r="AE5" s="11">
        <f>SUM(L2:L67)</f>
        <v>90</v>
      </c>
      <c r="AF5" s="11">
        <f>SUM(O2:O67)</f>
        <v>115</v>
      </c>
      <c r="AG5" s="12">
        <f>AE5+AF5</f>
        <v>205</v>
      </c>
      <c r="AI5" s="5"/>
      <c r="AJ5" s="5"/>
      <c r="AK5" s="5"/>
      <c r="AL5" s="5"/>
      <c r="AM5" s="5"/>
      <c r="AN5" s="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33</v>
      </c>
      <c r="L6" s="1">
        <v>0</v>
      </c>
      <c r="M6" s="1">
        <v>33</v>
      </c>
      <c r="N6" s="1">
        <v>36</v>
      </c>
      <c r="O6" s="1">
        <v>0</v>
      </c>
      <c r="P6" s="1">
        <v>36</v>
      </c>
      <c r="Q6" s="1">
        <v>69</v>
      </c>
      <c r="R6" s="1">
        <v>0</v>
      </c>
      <c r="S6" s="1">
        <v>69</v>
      </c>
      <c r="V6" s="6" t="s">
        <v>28</v>
      </c>
      <c r="W6" s="10">
        <f t="shared" si="0"/>
        <v>22</v>
      </c>
      <c r="X6" s="10">
        <f t="shared" si="1"/>
        <v>23</v>
      </c>
      <c r="Y6" s="10">
        <f t="shared" si="2"/>
        <v>22</v>
      </c>
      <c r="Z6" s="10">
        <f t="shared" si="3"/>
        <v>45</v>
      </c>
      <c r="AA6" s="7"/>
      <c r="AB6" s="120" t="s">
        <v>33</v>
      </c>
      <c r="AC6" s="121"/>
      <c r="AD6" s="13">
        <f>SUM(J2:J67)</f>
        <v>12563</v>
      </c>
      <c r="AE6" s="13">
        <f>SUM(AE4:AE5)</f>
        <v>14435</v>
      </c>
      <c r="AF6" s="13">
        <f>SUM(AF4:AF5)</f>
        <v>15769</v>
      </c>
      <c r="AG6" s="14">
        <f>SUM(AG4:AG5)</f>
        <v>30204</v>
      </c>
      <c r="AI6" s="5"/>
      <c r="AJ6" s="5"/>
      <c r="AK6" s="5"/>
      <c r="AL6" s="5"/>
      <c r="AM6" s="5"/>
      <c r="AN6" s="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73</v>
      </c>
      <c r="H7" s="1">
        <v>0</v>
      </c>
      <c r="I7" s="1">
        <v>0</v>
      </c>
      <c r="J7" s="1">
        <v>73</v>
      </c>
      <c r="K7" s="1">
        <v>76</v>
      </c>
      <c r="L7" s="1">
        <v>0</v>
      </c>
      <c r="M7" s="1">
        <v>76</v>
      </c>
      <c r="N7" s="1">
        <v>83</v>
      </c>
      <c r="O7" s="1">
        <v>0</v>
      </c>
      <c r="P7" s="1">
        <v>83</v>
      </c>
      <c r="Q7" s="1">
        <v>159</v>
      </c>
      <c r="R7" s="1">
        <v>0</v>
      </c>
      <c r="S7" s="1">
        <v>159</v>
      </c>
      <c r="V7" s="6" t="s">
        <v>30</v>
      </c>
      <c r="W7" s="10">
        <f t="shared" si="0"/>
        <v>59</v>
      </c>
      <c r="X7" s="10">
        <f t="shared" si="1"/>
        <v>52</v>
      </c>
      <c r="Y7" s="10">
        <f t="shared" si="2"/>
        <v>66</v>
      </c>
      <c r="Z7" s="10">
        <f t="shared" si="3"/>
        <v>118</v>
      </c>
      <c r="AA7" s="7"/>
      <c r="AB7" s="122" t="s">
        <v>35</v>
      </c>
      <c r="AC7" s="123"/>
      <c r="AD7" s="57">
        <f>AD8-AD10-AD11</f>
        <v>-2</v>
      </c>
      <c r="AE7" s="57">
        <f>AE8+AE9-AE10-AE11</f>
        <v>-35</v>
      </c>
      <c r="AF7" s="57">
        <f>AF8+AF9-AF10-AF11</f>
        <v>-26</v>
      </c>
      <c r="AG7" s="57">
        <f>AG8+AG9-AG10-AG11</f>
        <v>-61</v>
      </c>
      <c r="AI7" s="5"/>
      <c r="AJ7" s="5"/>
      <c r="AK7" s="5"/>
      <c r="AL7" s="5"/>
      <c r="AM7" s="5"/>
      <c r="AN7" s="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42</v>
      </c>
      <c r="O8" s="1">
        <v>0</v>
      </c>
      <c r="P8" s="1">
        <v>42</v>
      </c>
      <c r="Q8" s="1">
        <v>79</v>
      </c>
      <c r="R8" s="1">
        <v>0</v>
      </c>
      <c r="S8" s="1">
        <v>79</v>
      </c>
      <c r="V8" s="6" t="s">
        <v>32</v>
      </c>
      <c r="W8" s="10">
        <f t="shared" si="0"/>
        <v>36</v>
      </c>
      <c r="X8" s="10">
        <f t="shared" si="1"/>
        <v>33</v>
      </c>
      <c r="Y8" s="10">
        <f t="shared" si="2"/>
        <v>36</v>
      </c>
      <c r="Z8" s="10">
        <f t="shared" si="3"/>
        <v>69</v>
      </c>
      <c r="AA8" s="7"/>
      <c r="AB8" s="124" t="s">
        <v>37</v>
      </c>
      <c r="AC8" s="65" t="s">
        <v>38</v>
      </c>
      <c r="AD8" s="58">
        <v>22</v>
      </c>
      <c r="AE8" s="58">
        <v>14</v>
      </c>
      <c r="AF8" s="58">
        <v>18</v>
      </c>
      <c r="AG8" s="58">
        <f>SUM(AE8:AF8)</f>
        <v>32</v>
      </c>
      <c r="AI8" s="5"/>
      <c r="AJ8" s="5"/>
      <c r="AK8" s="33"/>
      <c r="AL8" s="5"/>
      <c r="AM8" s="5"/>
      <c r="AN8" s="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6" t="s">
        <v>34</v>
      </c>
      <c r="W9" s="10">
        <f t="shared" si="0"/>
        <v>73</v>
      </c>
      <c r="X9" s="10">
        <f t="shared" si="1"/>
        <v>76</v>
      </c>
      <c r="Y9" s="10">
        <f t="shared" si="2"/>
        <v>83</v>
      </c>
      <c r="Z9" s="10">
        <f t="shared" si="3"/>
        <v>159</v>
      </c>
      <c r="AA9" s="7"/>
      <c r="AB9" s="125"/>
      <c r="AC9" s="59" t="s">
        <v>40</v>
      </c>
      <c r="AD9" s="59" t="s">
        <v>41</v>
      </c>
      <c r="AE9" s="60">
        <v>2</v>
      </c>
      <c r="AF9" s="60">
        <v>0</v>
      </c>
      <c r="AG9" s="63">
        <f t="shared" ref="AG9:AG11" si="4">SUM(AE9:AF9)</f>
        <v>2</v>
      </c>
      <c r="AI9" s="5"/>
      <c r="AJ9" s="5"/>
      <c r="AK9" s="5"/>
      <c r="AL9" s="5"/>
      <c r="AM9" s="5"/>
      <c r="AN9" s="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131</v>
      </c>
      <c r="L10" s="1">
        <v>0</v>
      </c>
      <c r="M10" s="1">
        <v>131</v>
      </c>
      <c r="N10" s="1">
        <v>141</v>
      </c>
      <c r="O10" s="1">
        <v>1</v>
      </c>
      <c r="P10" s="1">
        <v>142</v>
      </c>
      <c r="Q10" s="1">
        <v>272</v>
      </c>
      <c r="R10" s="1">
        <v>1</v>
      </c>
      <c r="S10" s="1">
        <v>273</v>
      </c>
      <c r="V10" s="6" t="s">
        <v>36</v>
      </c>
      <c r="W10" s="10">
        <f t="shared" si="0"/>
        <v>38</v>
      </c>
      <c r="X10" s="10">
        <f t="shared" si="1"/>
        <v>37</v>
      </c>
      <c r="Y10" s="10">
        <f t="shared" si="2"/>
        <v>42</v>
      </c>
      <c r="Z10" s="10">
        <f t="shared" si="3"/>
        <v>79</v>
      </c>
      <c r="AA10" s="7"/>
      <c r="AB10" s="125"/>
      <c r="AC10" s="65" t="s">
        <v>43</v>
      </c>
      <c r="AD10" s="58">
        <v>11</v>
      </c>
      <c r="AE10" s="58">
        <v>35</v>
      </c>
      <c r="AF10" s="58">
        <v>28</v>
      </c>
      <c r="AG10" s="64">
        <f t="shared" si="4"/>
        <v>63</v>
      </c>
      <c r="AI10" s="5"/>
      <c r="AJ10" s="5"/>
      <c r="AK10" s="5"/>
      <c r="AL10" s="5"/>
      <c r="AM10" s="5"/>
      <c r="AN10" s="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92</v>
      </c>
      <c r="H11" s="1">
        <v>3</v>
      </c>
      <c r="I11" s="1">
        <v>0</v>
      </c>
      <c r="J11" s="1">
        <v>95</v>
      </c>
      <c r="K11" s="1">
        <v>94</v>
      </c>
      <c r="L11" s="1">
        <v>2</v>
      </c>
      <c r="M11" s="1">
        <v>96</v>
      </c>
      <c r="N11" s="1">
        <v>94</v>
      </c>
      <c r="O11" s="1">
        <v>1</v>
      </c>
      <c r="P11" s="1">
        <v>95</v>
      </c>
      <c r="Q11" s="1">
        <v>188</v>
      </c>
      <c r="R11" s="1">
        <v>3</v>
      </c>
      <c r="S11" s="1">
        <v>191</v>
      </c>
      <c r="V11" s="6" t="s">
        <v>39</v>
      </c>
      <c r="W11" s="10">
        <f t="shared" si="0"/>
        <v>56</v>
      </c>
      <c r="X11" s="10">
        <f t="shared" si="1"/>
        <v>55</v>
      </c>
      <c r="Y11" s="10">
        <f t="shared" si="2"/>
        <v>51</v>
      </c>
      <c r="Z11" s="10">
        <f t="shared" si="3"/>
        <v>106</v>
      </c>
      <c r="AA11" s="7"/>
      <c r="AB11" s="126"/>
      <c r="AC11" s="66" t="s">
        <v>45</v>
      </c>
      <c r="AD11" s="37">
        <v>13</v>
      </c>
      <c r="AE11" s="37">
        <v>16</v>
      </c>
      <c r="AF11" s="37">
        <v>16</v>
      </c>
      <c r="AG11" s="58">
        <f t="shared" si="4"/>
        <v>32</v>
      </c>
      <c r="AI11" s="5"/>
      <c r="AJ11" s="5"/>
      <c r="AK11" s="5"/>
      <c r="AL11" s="5"/>
      <c r="AM11" s="5"/>
      <c r="AN11" s="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60</v>
      </c>
      <c r="L12" s="1">
        <v>0</v>
      </c>
      <c r="M12" s="1">
        <v>60</v>
      </c>
      <c r="N12" s="1">
        <v>64</v>
      </c>
      <c r="O12" s="1">
        <v>0</v>
      </c>
      <c r="P12" s="1">
        <v>64</v>
      </c>
      <c r="Q12" s="1">
        <v>124</v>
      </c>
      <c r="R12" s="1">
        <v>0</v>
      </c>
      <c r="S12" s="1">
        <v>124</v>
      </c>
      <c r="V12" s="6" t="s">
        <v>42</v>
      </c>
      <c r="W12" s="10">
        <f t="shared" si="0"/>
        <v>120</v>
      </c>
      <c r="X12" s="10">
        <f t="shared" si="1"/>
        <v>131</v>
      </c>
      <c r="Y12" s="10">
        <f t="shared" si="2"/>
        <v>142</v>
      </c>
      <c r="Z12" s="10">
        <f t="shared" si="3"/>
        <v>273</v>
      </c>
      <c r="AA12" s="7"/>
      <c r="AB12" s="15"/>
      <c r="AC12" s="16"/>
      <c r="AD12" s="17"/>
      <c r="AE12" s="17"/>
      <c r="AF12" s="17"/>
      <c r="AG12" s="1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120</v>
      </c>
      <c r="L13" s="1">
        <v>2</v>
      </c>
      <c r="M13" s="1">
        <v>122</v>
      </c>
      <c r="N13" s="1">
        <v>123</v>
      </c>
      <c r="O13" s="1">
        <v>2</v>
      </c>
      <c r="P13" s="1">
        <v>125</v>
      </c>
      <c r="Q13" s="1">
        <v>243</v>
      </c>
      <c r="R13" s="1">
        <v>4</v>
      </c>
      <c r="S13" s="1">
        <v>247</v>
      </c>
      <c r="V13" s="6" t="s">
        <v>44</v>
      </c>
      <c r="W13" s="10">
        <f t="shared" si="0"/>
        <v>95</v>
      </c>
      <c r="X13" s="10">
        <f t="shared" si="1"/>
        <v>96</v>
      </c>
      <c r="Y13" s="10">
        <f t="shared" si="2"/>
        <v>95</v>
      </c>
      <c r="Z13" s="10">
        <f t="shared" si="3"/>
        <v>191</v>
      </c>
      <c r="AA13" s="18"/>
      <c r="AB13" s="131" t="s">
        <v>48</v>
      </c>
      <c r="AC13" s="132"/>
      <c r="AD13" s="112"/>
      <c r="AE13" s="129"/>
      <c r="AF13" s="129"/>
      <c r="AG13" s="130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12</v>
      </c>
      <c r="L14" s="1">
        <v>0</v>
      </c>
      <c r="M14" s="1">
        <v>12</v>
      </c>
      <c r="N14" s="1">
        <v>13</v>
      </c>
      <c r="O14" s="1">
        <v>0</v>
      </c>
      <c r="P14" s="1">
        <v>13</v>
      </c>
      <c r="Q14" s="1">
        <v>25</v>
      </c>
      <c r="R14" s="1">
        <v>0</v>
      </c>
      <c r="S14" s="1">
        <v>25</v>
      </c>
      <c r="V14" s="6" t="s">
        <v>46</v>
      </c>
      <c r="W14" s="10">
        <f t="shared" si="0"/>
        <v>52</v>
      </c>
      <c r="X14" s="10">
        <f t="shared" si="1"/>
        <v>60</v>
      </c>
      <c r="Y14" s="10">
        <f t="shared" si="2"/>
        <v>64</v>
      </c>
      <c r="Z14" s="10">
        <f t="shared" si="3"/>
        <v>124</v>
      </c>
      <c r="AA14" s="18"/>
      <c r="AB14" s="20"/>
      <c r="AC14" s="21"/>
      <c r="AD14" s="22" t="s">
        <v>22</v>
      </c>
      <c r="AE14" s="22" t="s">
        <v>23</v>
      </c>
      <c r="AF14" s="22" t="s">
        <v>24</v>
      </c>
      <c r="AG14" s="22" t="s">
        <v>25</v>
      </c>
      <c r="AI14" s="23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6" t="s">
        <v>47</v>
      </c>
      <c r="W15" s="10">
        <f t="shared" si="0"/>
        <v>106</v>
      </c>
      <c r="X15" s="10">
        <f t="shared" si="1"/>
        <v>122</v>
      </c>
      <c r="Y15" s="10">
        <f t="shared" si="2"/>
        <v>125</v>
      </c>
      <c r="Z15" s="10">
        <f t="shared" si="3"/>
        <v>247</v>
      </c>
      <c r="AA15" s="18"/>
      <c r="AB15" s="127" t="s">
        <v>51</v>
      </c>
      <c r="AC15" s="128"/>
      <c r="AD15" s="24">
        <f>VLOOKUP($A22,$A$2:$S$67,10,FALSE)+AD16</f>
        <v>792</v>
      </c>
      <c r="AE15" s="24">
        <f>VLOOKUP($A22,$A$2:$S$67,13,FALSE)+AE16</f>
        <v>837</v>
      </c>
      <c r="AF15" s="24">
        <f>VLOOKUP($A22,$A$2:$S$67,16,FALSE)+AF16</f>
        <v>958</v>
      </c>
      <c r="AG15" s="24">
        <f t="shared" ref="AG15:AG23" si="5">AE15+AF15</f>
        <v>1795</v>
      </c>
      <c r="AI15" s="23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32</v>
      </c>
      <c r="H16" s="1">
        <v>0</v>
      </c>
      <c r="I16" s="1">
        <v>0</v>
      </c>
      <c r="J16" s="1">
        <v>32</v>
      </c>
      <c r="K16" s="1">
        <v>30</v>
      </c>
      <c r="L16" s="1">
        <v>0</v>
      </c>
      <c r="M16" s="1">
        <v>30</v>
      </c>
      <c r="N16" s="1">
        <v>37</v>
      </c>
      <c r="O16" s="1">
        <v>0</v>
      </c>
      <c r="P16" s="1">
        <v>37</v>
      </c>
      <c r="Q16" s="1">
        <v>67</v>
      </c>
      <c r="R16" s="1">
        <v>0</v>
      </c>
      <c r="S16" s="1">
        <v>67</v>
      </c>
      <c r="V16" s="6" t="s">
        <v>49</v>
      </c>
      <c r="W16" s="10">
        <f t="shared" si="0"/>
        <v>12</v>
      </c>
      <c r="X16" s="10">
        <f t="shared" si="1"/>
        <v>12</v>
      </c>
      <c r="Y16" s="10">
        <f t="shared" si="2"/>
        <v>13</v>
      </c>
      <c r="Z16" s="10">
        <f t="shared" si="3"/>
        <v>25</v>
      </c>
      <c r="AA16" s="18"/>
      <c r="AB16" s="42" t="s">
        <v>53</v>
      </c>
      <c r="AC16" s="50" t="s">
        <v>54</v>
      </c>
      <c r="AD16" s="47">
        <f>VLOOKUP($A36,$A$2:$S$67,10,FALSE)</f>
        <v>649</v>
      </c>
      <c r="AE16" s="47">
        <f>VLOOKUP($A36,$A$2:$S$67,13,FALSE)</f>
        <v>696</v>
      </c>
      <c r="AF16" s="47">
        <f>VLOOKUP($A36,$A$2:$S$67,16,FALSE)</f>
        <v>798</v>
      </c>
      <c r="AG16" s="51">
        <f t="shared" si="5"/>
        <v>1494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40</v>
      </c>
      <c r="L17" s="1">
        <v>0</v>
      </c>
      <c r="M17" s="1">
        <v>40</v>
      </c>
      <c r="N17" s="1">
        <v>38</v>
      </c>
      <c r="O17" s="1">
        <v>0</v>
      </c>
      <c r="P17" s="1">
        <v>38</v>
      </c>
      <c r="Q17" s="1">
        <v>78</v>
      </c>
      <c r="R17" s="1">
        <v>0</v>
      </c>
      <c r="S17" s="1">
        <v>78</v>
      </c>
      <c r="V17" s="6" t="s">
        <v>50</v>
      </c>
      <c r="W17" s="10">
        <f t="shared" si="0"/>
        <v>35</v>
      </c>
      <c r="X17" s="10">
        <f t="shared" si="1"/>
        <v>31</v>
      </c>
      <c r="Y17" s="10">
        <f t="shared" si="2"/>
        <v>43</v>
      </c>
      <c r="Z17" s="10">
        <f t="shared" si="3"/>
        <v>74</v>
      </c>
      <c r="AA17" s="18"/>
      <c r="AB17" s="112" t="s">
        <v>56</v>
      </c>
      <c r="AC17" s="113"/>
      <c r="AD17" s="25">
        <f t="shared" ref="AD17:AD23" si="6">VLOOKUP($A23,$A$2:$S$67,10,FALSE)</f>
        <v>224</v>
      </c>
      <c r="AE17" s="25">
        <f t="shared" ref="AE17:AE23" si="7">VLOOKUP($A23,$A$2:$S$67,13,FALSE)</f>
        <v>186</v>
      </c>
      <c r="AF17" s="25">
        <f t="shared" ref="AF17:AF23" si="8">VLOOKUP($A23,$A$2:$S$67,16,FALSE)</f>
        <v>258</v>
      </c>
      <c r="AG17" s="11">
        <f t="shared" si="5"/>
        <v>444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284</v>
      </c>
      <c r="H18" s="1">
        <v>2</v>
      </c>
      <c r="I18" s="1">
        <v>1</v>
      </c>
      <c r="J18" s="1">
        <v>287</v>
      </c>
      <c r="K18" s="1">
        <v>294</v>
      </c>
      <c r="L18" s="1">
        <v>3</v>
      </c>
      <c r="M18" s="1">
        <v>297</v>
      </c>
      <c r="N18" s="1">
        <v>313</v>
      </c>
      <c r="O18" s="1">
        <v>2</v>
      </c>
      <c r="P18" s="1">
        <v>315</v>
      </c>
      <c r="Q18" s="1">
        <v>607</v>
      </c>
      <c r="R18" s="1">
        <v>5</v>
      </c>
      <c r="S18" s="1">
        <v>612</v>
      </c>
      <c r="V18" s="6" t="s">
        <v>52</v>
      </c>
      <c r="W18" s="10">
        <f t="shared" si="0"/>
        <v>32</v>
      </c>
      <c r="X18" s="10">
        <f t="shared" si="1"/>
        <v>30</v>
      </c>
      <c r="Y18" s="10">
        <f t="shared" si="2"/>
        <v>37</v>
      </c>
      <c r="Z18" s="10">
        <f t="shared" si="3"/>
        <v>67</v>
      </c>
      <c r="AA18" s="18"/>
      <c r="AB18" s="112" t="s">
        <v>58</v>
      </c>
      <c r="AC18" s="113"/>
      <c r="AD18" s="25">
        <f t="shared" si="6"/>
        <v>451</v>
      </c>
      <c r="AE18" s="25">
        <f t="shared" si="7"/>
        <v>447</v>
      </c>
      <c r="AF18" s="25">
        <f t="shared" si="8"/>
        <v>518</v>
      </c>
      <c r="AG18" s="11">
        <f t="shared" si="5"/>
        <v>965</v>
      </c>
      <c r="AI18" s="23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171</v>
      </c>
      <c r="H19" s="1">
        <v>0</v>
      </c>
      <c r="I19" s="1">
        <v>1</v>
      </c>
      <c r="J19" s="1">
        <v>172</v>
      </c>
      <c r="K19" s="1">
        <v>167</v>
      </c>
      <c r="L19" s="1">
        <v>0</v>
      </c>
      <c r="M19" s="1">
        <v>167</v>
      </c>
      <c r="N19" s="1">
        <v>197</v>
      </c>
      <c r="O19" s="1">
        <v>1</v>
      </c>
      <c r="P19" s="1">
        <v>198</v>
      </c>
      <c r="Q19" s="1">
        <v>364</v>
      </c>
      <c r="R19" s="1">
        <v>1</v>
      </c>
      <c r="S19" s="1">
        <v>365</v>
      </c>
      <c r="V19" s="6" t="s">
        <v>55</v>
      </c>
      <c r="W19" s="10">
        <f t="shared" si="0"/>
        <v>39</v>
      </c>
      <c r="X19" s="10">
        <f t="shared" si="1"/>
        <v>40</v>
      </c>
      <c r="Y19" s="10">
        <f t="shared" si="2"/>
        <v>38</v>
      </c>
      <c r="Z19" s="10">
        <f t="shared" si="3"/>
        <v>78</v>
      </c>
      <c r="AA19" s="18"/>
      <c r="AB19" s="112" t="s">
        <v>60</v>
      </c>
      <c r="AC19" s="113"/>
      <c r="AD19" s="25">
        <f t="shared" si="6"/>
        <v>265</v>
      </c>
      <c r="AE19" s="25">
        <f t="shared" si="7"/>
        <v>128</v>
      </c>
      <c r="AF19" s="25">
        <f t="shared" si="8"/>
        <v>261</v>
      </c>
      <c r="AG19" s="11">
        <f t="shared" si="5"/>
        <v>389</v>
      </c>
      <c r="AI19" s="23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82</v>
      </c>
      <c r="L20" s="1">
        <v>0</v>
      </c>
      <c r="M20" s="1">
        <v>82</v>
      </c>
      <c r="N20" s="1">
        <v>78</v>
      </c>
      <c r="O20" s="1">
        <v>1</v>
      </c>
      <c r="P20" s="1">
        <v>79</v>
      </c>
      <c r="Q20" s="1">
        <v>160</v>
      </c>
      <c r="R20" s="1">
        <v>1</v>
      </c>
      <c r="S20" s="1">
        <v>161</v>
      </c>
      <c r="V20" s="6" t="s">
        <v>62</v>
      </c>
      <c r="W20" s="10">
        <f t="shared" si="0"/>
        <v>287</v>
      </c>
      <c r="X20" s="10">
        <f t="shared" si="1"/>
        <v>297</v>
      </c>
      <c r="Y20" s="10">
        <f t="shared" si="2"/>
        <v>315</v>
      </c>
      <c r="Z20" s="10">
        <f t="shared" si="3"/>
        <v>612</v>
      </c>
      <c r="AA20" s="18"/>
      <c r="AB20" s="112" t="s">
        <v>63</v>
      </c>
      <c r="AC20" s="113"/>
      <c r="AD20" s="25">
        <f t="shared" si="6"/>
        <v>502</v>
      </c>
      <c r="AE20" s="25">
        <f t="shared" si="7"/>
        <v>487</v>
      </c>
      <c r="AF20" s="25">
        <f t="shared" si="8"/>
        <v>561</v>
      </c>
      <c r="AG20" s="11">
        <f t="shared" si="5"/>
        <v>1048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6" t="s">
        <v>59</v>
      </c>
      <c r="W21" s="10">
        <f t="shared" si="0"/>
        <v>172</v>
      </c>
      <c r="X21" s="10">
        <f t="shared" si="1"/>
        <v>167</v>
      </c>
      <c r="Y21" s="10">
        <f t="shared" si="2"/>
        <v>198</v>
      </c>
      <c r="Z21" s="10">
        <f t="shared" si="3"/>
        <v>365</v>
      </c>
      <c r="AA21" s="18"/>
      <c r="AB21" s="112" t="s">
        <v>65</v>
      </c>
      <c r="AC21" s="113"/>
      <c r="AD21" s="25">
        <f t="shared" si="6"/>
        <v>305</v>
      </c>
      <c r="AE21" s="25">
        <f t="shared" si="7"/>
        <v>281</v>
      </c>
      <c r="AF21" s="25">
        <f t="shared" si="8"/>
        <v>344</v>
      </c>
      <c r="AG21" s="11">
        <f t="shared" si="5"/>
        <v>625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139</v>
      </c>
      <c r="H22" s="1">
        <v>2</v>
      </c>
      <c r="I22" s="1">
        <v>2</v>
      </c>
      <c r="J22" s="1">
        <v>143</v>
      </c>
      <c r="K22" s="1">
        <v>138</v>
      </c>
      <c r="L22" s="1">
        <v>3</v>
      </c>
      <c r="M22" s="1">
        <v>141</v>
      </c>
      <c r="N22" s="1">
        <v>156</v>
      </c>
      <c r="O22" s="1">
        <v>4</v>
      </c>
      <c r="P22" s="1">
        <v>160</v>
      </c>
      <c r="Q22" s="1">
        <v>294</v>
      </c>
      <c r="R22" s="1">
        <v>7</v>
      </c>
      <c r="S22" s="1">
        <v>301</v>
      </c>
      <c r="V22" s="26" t="s">
        <v>67</v>
      </c>
      <c r="W22" s="10">
        <f>AD15+AD17+AD18</f>
        <v>1467</v>
      </c>
      <c r="X22" s="10">
        <f>AE15+AE17+AE18</f>
        <v>1470</v>
      </c>
      <c r="Y22" s="10">
        <f>AF15+AF17+AF18</f>
        <v>1734</v>
      </c>
      <c r="Z22" s="10">
        <f t="shared" si="3"/>
        <v>3204</v>
      </c>
      <c r="AA22" s="18"/>
      <c r="AB22" s="112" t="s">
        <v>68</v>
      </c>
      <c r="AC22" s="113"/>
      <c r="AD22" s="25">
        <f t="shared" si="6"/>
        <v>300</v>
      </c>
      <c r="AE22" s="25">
        <f t="shared" si="7"/>
        <v>307</v>
      </c>
      <c r="AF22" s="25">
        <f t="shared" si="8"/>
        <v>340</v>
      </c>
      <c r="AG22" s="11">
        <f t="shared" si="5"/>
        <v>647</v>
      </c>
      <c r="AI22" s="23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223</v>
      </c>
      <c r="H23" s="1">
        <v>1</v>
      </c>
      <c r="I23" s="1">
        <v>0</v>
      </c>
      <c r="J23" s="1">
        <v>224</v>
      </c>
      <c r="K23" s="1">
        <v>185</v>
      </c>
      <c r="L23" s="1">
        <v>1</v>
      </c>
      <c r="M23" s="1">
        <v>186</v>
      </c>
      <c r="N23" s="1">
        <v>258</v>
      </c>
      <c r="O23" s="1">
        <v>0</v>
      </c>
      <c r="P23" s="1">
        <v>258</v>
      </c>
      <c r="Q23" s="1">
        <v>443</v>
      </c>
      <c r="R23" s="1">
        <v>1</v>
      </c>
      <c r="S23" s="1">
        <v>444</v>
      </c>
      <c r="V23" s="26" t="s">
        <v>70</v>
      </c>
      <c r="W23" s="10">
        <f>AD19+AD20+AD21+AD22+AD23</f>
        <v>1836</v>
      </c>
      <c r="X23" s="10">
        <f>AE19+AE20+AE21+AE22+AE23</f>
        <v>1652</v>
      </c>
      <c r="Y23" s="10">
        <f>AF19+AF20+AF21+AF22+AF23</f>
        <v>2019</v>
      </c>
      <c r="Z23" s="10">
        <f t="shared" si="3"/>
        <v>3671</v>
      </c>
      <c r="AA23" s="18"/>
      <c r="AB23" s="112" t="s">
        <v>71</v>
      </c>
      <c r="AC23" s="113"/>
      <c r="AD23" s="25">
        <f t="shared" si="6"/>
        <v>464</v>
      </c>
      <c r="AE23" s="25">
        <f t="shared" si="7"/>
        <v>449</v>
      </c>
      <c r="AF23" s="25">
        <f t="shared" si="8"/>
        <v>513</v>
      </c>
      <c r="AG23" s="11">
        <f t="shared" si="5"/>
        <v>962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443</v>
      </c>
      <c r="H24" s="1">
        <v>8</v>
      </c>
      <c r="I24" s="1">
        <v>0</v>
      </c>
      <c r="J24" s="1">
        <v>451</v>
      </c>
      <c r="K24" s="1">
        <v>439</v>
      </c>
      <c r="L24" s="1">
        <v>8</v>
      </c>
      <c r="M24" s="1">
        <v>447</v>
      </c>
      <c r="N24" s="1">
        <v>518</v>
      </c>
      <c r="O24" s="1">
        <v>0</v>
      </c>
      <c r="P24" s="1">
        <v>518</v>
      </c>
      <c r="Q24" s="1">
        <v>957</v>
      </c>
      <c r="R24" s="1">
        <v>8</v>
      </c>
      <c r="S24" s="1">
        <v>965</v>
      </c>
      <c r="V24" s="26" t="s">
        <v>72</v>
      </c>
      <c r="W24" s="10">
        <f>AD31+AD32</f>
        <v>1379</v>
      </c>
      <c r="X24" s="10">
        <f>AE31+AE32</f>
        <v>1660</v>
      </c>
      <c r="Y24" s="10">
        <f>AF31+AF32</f>
        <v>1802</v>
      </c>
      <c r="Z24" s="10">
        <f t="shared" si="3"/>
        <v>3462</v>
      </c>
      <c r="AA24" s="7"/>
      <c r="AB24" s="112" t="s">
        <v>73</v>
      </c>
      <c r="AC24" s="113"/>
      <c r="AD24" s="11">
        <f>AD15+SUM(AD17:AD23)</f>
        <v>3303</v>
      </c>
      <c r="AE24" s="11">
        <f>AE15+SUM(AE17:AE23)</f>
        <v>3122</v>
      </c>
      <c r="AF24" s="11">
        <f>AF15+SUM(AF17:AF23)</f>
        <v>3753</v>
      </c>
      <c r="AG24" s="11">
        <f>AG15+SUM(AG17:AG23)</f>
        <v>6875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265</v>
      </c>
      <c r="H25" s="1">
        <v>0</v>
      </c>
      <c r="I25" s="1">
        <v>0</v>
      </c>
      <c r="J25" s="1">
        <v>265</v>
      </c>
      <c r="K25" s="1">
        <v>128</v>
      </c>
      <c r="L25" s="1">
        <v>0</v>
      </c>
      <c r="M25" s="1">
        <v>128</v>
      </c>
      <c r="N25" s="1">
        <v>261</v>
      </c>
      <c r="O25" s="1">
        <v>0</v>
      </c>
      <c r="P25" s="1">
        <v>261</v>
      </c>
      <c r="Q25" s="1">
        <v>389</v>
      </c>
      <c r="R25" s="1">
        <v>0</v>
      </c>
      <c r="S25" s="1">
        <v>389</v>
      </c>
      <c r="V25" s="26" t="s">
        <v>75</v>
      </c>
      <c r="W25" s="10">
        <f>AD33+AD34</f>
        <v>501</v>
      </c>
      <c r="X25" s="10">
        <f>AE33+AE34</f>
        <v>509</v>
      </c>
      <c r="Y25" s="10">
        <f>AF33+AF34</f>
        <v>571</v>
      </c>
      <c r="Z25" s="10">
        <f t="shared" si="3"/>
        <v>1080</v>
      </c>
      <c r="AA25" s="7"/>
      <c r="AB25" s="15"/>
      <c r="AC25" s="27" t="s">
        <v>76</v>
      </c>
      <c r="AD25" s="28"/>
      <c r="AE25" s="28"/>
      <c r="AF25" s="28"/>
      <c r="AG25" s="28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500</v>
      </c>
      <c r="H26" s="1">
        <v>0</v>
      </c>
      <c r="I26" s="1">
        <v>2</v>
      </c>
      <c r="J26" s="1">
        <v>502</v>
      </c>
      <c r="K26" s="1">
        <v>486</v>
      </c>
      <c r="L26" s="1">
        <v>1</v>
      </c>
      <c r="M26" s="1">
        <v>487</v>
      </c>
      <c r="N26" s="1">
        <v>560</v>
      </c>
      <c r="O26" s="1">
        <v>1</v>
      </c>
      <c r="P26" s="1">
        <v>561</v>
      </c>
      <c r="Q26" s="1">
        <v>1046</v>
      </c>
      <c r="R26" s="1">
        <v>2</v>
      </c>
      <c r="S26" s="1">
        <v>1048</v>
      </c>
      <c r="V26" s="26" t="s">
        <v>77</v>
      </c>
      <c r="W26" s="10">
        <f>AD35+AD36+AD37</f>
        <v>2272</v>
      </c>
      <c r="X26" s="10">
        <f>AE35+AE36+AE37</f>
        <v>3141</v>
      </c>
      <c r="Y26" s="10">
        <f>AF35+AF36+AF37</f>
        <v>3251</v>
      </c>
      <c r="Z26" s="10">
        <f t="shared" si="3"/>
        <v>6392</v>
      </c>
      <c r="AA26" s="7"/>
      <c r="AB26" s="15"/>
      <c r="AC26" s="16"/>
      <c r="AD26" s="17"/>
      <c r="AE26" s="17"/>
      <c r="AF26" s="17"/>
      <c r="AG26" s="17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280</v>
      </c>
      <c r="L27" s="1">
        <v>1</v>
      </c>
      <c r="M27" s="1">
        <v>281</v>
      </c>
      <c r="N27" s="1">
        <v>343</v>
      </c>
      <c r="O27" s="1">
        <v>1</v>
      </c>
      <c r="P27" s="1">
        <v>344</v>
      </c>
      <c r="Q27" s="1">
        <v>623</v>
      </c>
      <c r="R27" s="1">
        <v>2</v>
      </c>
      <c r="S27" s="1">
        <v>625</v>
      </c>
      <c r="V27" s="26" t="s">
        <v>78</v>
      </c>
      <c r="W27" s="10">
        <f>VLOOKUP($A20,$A$2:$S$67,10,FALSE)</f>
        <v>88</v>
      </c>
      <c r="X27" s="10">
        <f>VLOOKUP($A20,$A$2:$S$67,13,FALSE)</f>
        <v>82</v>
      </c>
      <c r="Y27" s="10">
        <f>VLOOKUP($A20,$A$2:$S$67,16,FALSE)</f>
        <v>79</v>
      </c>
      <c r="Z27" s="10">
        <f t="shared" si="3"/>
        <v>161</v>
      </c>
      <c r="AA27" s="7"/>
      <c r="AB27" s="15"/>
      <c r="AC27" s="16"/>
      <c r="AD27" s="17"/>
      <c r="AE27" s="17"/>
      <c r="AF27" s="17"/>
      <c r="AG27" s="17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298</v>
      </c>
      <c r="H28" s="1">
        <v>1</v>
      </c>
      <c r="I28" s="1">
        <v>1</v>
      </c>
      <c r="J28" s="1">
        <v>300</v>
      </c>
      <c r="K28" s="1">
        <v>306</v>
      </c>
      <c r="L28" s="1">
        <v>1</v>
      </c>
      <c r="M28" s="1">
        <v>307</v>
      </c>
      <c r="N28" s="1">
        <v>338</v>
      </c>
      <c r="O28" s="1">
        <v>2</v>
      </c>
      <c r="P28" s="1">
        <v>340</v>
      </c>
      <c r="Q28" s="1">
        <v>644</v>
      </c>
      <c r="R28" s="1">
        <v>3</v>
      </c>
      <c r="S28" s="1">
        <v>647</v>
      </c>
      <c r="V28" s="26" t="s">
        <v>79</v>
      </c>
      <c r="W28" s="10">
        <f>AD50</f>
        <v>1770</v>
      </c>
      <c r="X28" s="10">
        <f>AE50</f>
        <v>2615</v>
      </c>
      <c r="Y28" s="10">
        <f>AF50</f>
        <v>2745</v>
      </c>
      <c r="Z28" s="10">
        <f t="shared" si="3"/>
        <v>5360</v>
      </c>
      <c r="AA28" s="7"/>
      <c r="AB28" s="15"/>
      <c r="AC28" s="16"/>
      <c r="AD28" s="17"/>
      <c r="AE28" s="17"/>
      <c r="AF28" s="17"/>
      <c r="AG28" s="17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460</v>
      </c>
      <c r="H29" s="1">
        <v>0</v>
      </c>
      <c r="I29" s="1">
        <v>4</v>
      </c>
      <c r="J29" s="1">
        <v>464</v>
      </c>
      <c r="K29" s="1">
        <v>448</v>
      </c>
      <c r="L29" s="1">
        <v>1</v>
      </c>
      <c r="M29" s="1">
        <v>449</v>
      </c>
      <c r="N29" s="1">
        <v>510</v>
      </c>
      <c r="O29" s="1">
        <v>3</v>
      </c>
      <c r="P29" s="1">
        <v>513</v>
      </c>
      <c r="Q29" s="1">
        <v>958</v>
      </c>
      <c r="R29" s="1">
        <v>4</v>
      </c>
      <c r="S29" s="1">
        <v>962</v>
      </c>
      <c r="V29" s="6" t="s">
        <v>80</v>
      </c>
      <c r="W29" s="10">
        <f t="shared" ref="W29:W52" si="9">VLOOKUP($A44,$A$2:$S$67,10,FALSE)</f>
        <v>45</v>
      </c>
      <c r="X29" s="10">
        <f t="shared" ref="X29:X52" si="10">VLOOKUP($A44,$A$2:$S$67,13,FALSE)</f>
        <v>39</v>
      </c>
      <c r="Y29" s="10">
        <f t="shared" ref="Y29:Y52" si="11">VLOOKUP($A44,$A$2:$S$67,16,FALSE)</f>
        <v>46</v>
      </c>
      <c r="Z29" s="10">
        <f t="shared" si="3"/>
        <v>85</v>
      </c>
      <c r="AA29" s="7"/>
      <c r="AB29" s="112" t="s">
        <v>81</v>
      </c>
      <c r="AC29" s="113"/>
      <c r="AD29" s="20"/>
      <c r="AE29" s="43"/>
      <c r="AF29" s="43"/>
      <c r="AG29" s="44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702</v>
      </c>
      <c r="H30" s="1">
        <v>0</v>
      </c>
      <c r="I30" s="1">
        <v>3</v>
      </c>
      <c r="J30" s="1">
        <v>705</v>
      </c>
      <c r="K30" s="1">
        <v>838</v>
      </c>
      <c r="L30" s="1">
        <v>1</v>
      </c>
      <c r="M30" s="1">
        <v>839</v>
      </c>
      <c r="N30" s="1">
        <v>907</v>
      </c>
      <c r="O30" s="1">
        <v>2</v>
      </c>
      <c r="P30" s="1">
        <v>909</v>
      </c>
      <c r="Q30" s="1">
        <v>1745</v>
      </c>
      <c r="R30" s="1">
        <v>3</v>
      </c>
      <c r="S30" s="1">
        <v>1748</v>
      </c>
      <c r="V30" s="6" t="s">
        <v>83</v>
      </c>
      <c r="W30" s="10">
        <f t="shared" si="9"/>
        <v>83</v>
      </c>
      <c r="X30" s="10">
        <f t="shared" si="10"/>
        <v>91</v>
      </c>
      <c r="Y30" s="10">
        <f t="shared" si="11"/>
        <v>97</v>
      </c>
      <c r="Z30" s="10">
        <f t="shared" si="3"/>
        <v>188</v>
      </c>
      <c r="AA30" s="7"/>
      <c r="AB30" s="20"/>
      <c r="AC30" s="21"/>
      <c r="AD30" s="22" t="s">
        <v>22</v>
      </c>
      <c r="AE30" s="22" t="s">
        <v>23</v>
      </c>
      <c r="AF30" s="22" t="s">
        <v>24</v>
      </c>
      <c r="AG30" s="22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668</v>
      </c>
      <c r="H31" s="1">
        <v>1</v>
      </c>
      <c r="I31" s="1">
        <v>5</v>
      </c>
      <c r="J31" s="1">
        <v>674</v>
      </c>
      <c r="K31" s="1">
        <v>818</v>
      </c>
      <c r="L31" s="1">
        <v>3</v>
      </c>
      <c r="M31" s="1">
        <v>821</v>
      </c>
      <c r="N31" s="1">
        <v>888</v>
      </c>
      <c r="O31" s="1">
        <v>5</v>
      </c>
      <c r="P31" s="1">
        <v>893</v>
      </c>
      <c r="Q31" s="1">
        <v>1706</v>
      </c>
      <c r="R31" s="1">
        <v>8</v>
      </c>
      <c r="S31" s="1">
        <v>1714</v>
      </c>
      <c r="V31" s="6" t="s">
        <v>85</v>
      </c>
      <c r="W31" s="10">
        <f t="shared" si="9"/>
        <v>70</v>
      </c>
      <c r="X31" s="10">
        <f t="shared" si="10"/>
        <v>72</v>
      </c>
      <c r="Y31" s="10">
        <f t="shared" si="11"/>
        <v>80</v>
      </c>
      <c r="Z31" s="10">
        <f t="shared" si="3"/>
        <v>152</v>
      </c>
      <c r="AA31" s="18"/>
      <c r="AB31" s="112" t="s">
        <v>86</v>
      </c>
      <c r="AC31" s="113"/>
      <c r="AD31" s="25">
        <f>VLOOKUP($A30,$A$2:$S$67,10,FALSE)</f>
        <v>705</v>
      </c>
      <c r="AE31" s="25">
        <f>VLOOKUP($A30,$A$2:$S$67,13,FALSE)</f>
        <v>839</v>
      </c>
      <c r="AF31" s="25">
        <f>VLOOKUP($A30,$A$2:$S$67,16,FALSE)</f>
        <v>909</v>
      </c>
      <c r="AG31" s="11">
        <f t="shared" ref="AG31:AG37" si="12">AE31+AF31</f>
        <v>1748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689</v>
      </c>
      <c r="H32" s="1">
        <v>3</v>
      </c>
      <c r="I32" s="1">
        <v>3</v>
      </c>
      <c r="J32" s="1">
        <v>695</v>
      </c>
      <c r="K32" s="1">
        <v>945</v>
      </c>
      <c r="L32" s="1">
        <v>4</v>
      </c>
      <c r="M32" s="1">
        <v>949</v>
      </c>
      <c r="N32" s="1">
        <v>1012</v>
      </c>
      <c r="O32" s="1">
        <v>6</v>
      </c>
      <c r="P32" s="1">
        <v>1018</v>
      </c>
      <c r="Q32" s="1">
        <v>1957</v>
      </c>
      <c r="R32" s="1">
        <v>10</v>
      </c>
      <c r="S32" s="1">
        <v>1967</v>
      </c>
      <c r="V32" s="6" t="s">
        <v>88</v>
      </c>
      <c r="W32" s="10">
        <f t="shared" si="9"/>
        <v>45</v>
      </c>
      <c r="X32" s="10">
        <f t="shared" si="10"/>
        <v>46</v>
      </c>
      <c r="Y32" s="10">
        <f t="shared" si="11"/>
        <v>45</v>
      </c>
      <c r="Z32" s="10">
        <f t="shared" si="3"/>
        <v>91</v>
      </c>
      <c r="AA32" s="18"/>
      <c r="AB32" s="112" t="s">
        <v>89</v>
      </c>
      <c r="AC32" s="113"/>
      <c r="AD32" s="25">
        <f>VLOOKUP($A31,$A$2:$S$67,10,FALSE)</f>
        <v>674</v>
      </c>
      <c r="AE32" s="25">
        <f>VLOOKUP($A31,$A$2:$S$67,13,FALSE)</f>
        <v>821</v>
      </c>
      <c r="AF32" s="25">
        <f>VLOOKUP($A31,$A$2:$S$67,16,FALSE)</f>
        <v>893</v>
      </c>
      <c r="AG32" s="11">
        <f t="shared" si="12"/>
        <v>1714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971</v>
      </c>
      <c r="H33" s="1">
        <v>1</v>
      </c>
      <c r="I33" s="1">
        <v>5</v>
      </c>
      <c r="J33" s="1">
        <v>977</v>
      </c>
      <c r="K33" s="1">
        <v>1452</v>
      </c>
      <c r="L33" s="1">
        <v>5</v>
      </c>
      <c r="M33" s="1">
        <v>1457</v>
      </c>
      <c r="N33" s="1">
        <v>1484</v>
      </c>
      <c r="O33" s="1">
        <v>3</v>
      </c>
      <c r="P33" s="1">
        <v>1487</v>
      </c>
      <c r="Q33" s="1">
        <v>2936</v>
      </c>
      <c r="R33" s="1">
        <v>8</v>
      </c>
      <c r="S33" s="1">
        <v>2944</v>
      </c>
      <c r="V33" s="6" t="s">
        <v>91</v>
      </c>
      <c r="W33" s="10">
        <f t="shared" si="9"/>
        <v>11</v>
      </c>
      <c r="X33" s="10">
        <f t="shared" si="10"/>
        <v>13</v>
      </c>
      <c r="Y33" s="10">
        <f t="shared" si="11"/>
        <v>14</v>
      </c>
      <c r="Z33" s="10">
        <f t="shared" si="3"/>
        <v>27</v>
      </c>
      <c r="AA33" s="18"/>
      <c r="AB33" s="112" t="s">
        <v>92</v>
      </c>
      <c r="AC33" s="113"/>
      <c r="AD33" s="25">
        <f>VLOOKUP($A42,$A$2:$S$67,10,FALSE)</f>
        <v>267</v>
      </c>
      <c r="AE33" s="25">
        <f>VLOOKUP($A42,$A$2:$S$67,13,FALSE)</f>
        <v>255</v>
      </c>
      <c r="AF33" s="25">
        <f>VLOOKUP($A42,$A$2:$S$67,16,FALSE)</f>
        <v>311</v>
      </c>
      <c r="AG33" s="11">
        <f t="shared" si="12"/>
        <v>566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595</v>
      </c>
      <c r="H34" s="1">
        <v>2</v>
      </c>
      <c r="I34" s="1">
        <v>3</v>
      </c>
      <c r="J34" s="1">
        <v>600</v>
      </c>
      <c r="K34" s="1">
        <v>732</v>
      </c>
      <c r="L34" s="1">
        <v>3</v>
      </c>
      <c r="M34" s="1">
        <v>735</v>
      </c>
      <c r="N34" s="1">
        <v>744</v>
      </c>
      <c r="O34" s="1">
        <v>2</v>
      </c>
      <c r="P34" s="1">
        <v>746</v>
      </c>
      <c r="Q34" s="1">
        <v>1476</v>
      </c>
      <c r="R34" s="1">
        <v>5</v>
      </c>
      <c r="S34" s="1">
        <v>1481</v>
      </c>
      <c r="V34" s="6" t="s">
        <v>94</v>
      </c>
      <c r="W34" s="10">
        <f t="shared" si="9"/>
        <v>45</v>
      </c>
      <c r="X34" s="10">
        <f t="shared" si="10"/>
        <v>55</v>
      </c>
      <c r="Y34" s="10">
        <f t="shared" si="11"/>
        <v>52</v>
      </c>
      <c r="Z34" s="10">
        <f t="shared" si="3"/>
        <v>107</v>
      </c>
      <c r="AA34" s="18"/>
      <c r="AB34" s="112" t="s">
        <v>95</v>
      </c>
      <c r="AC34" s="113"/>
      <c r="AD34" s="25">
        <f>VLOOKUP($A43,$A$2:$S$67,10,FALSE)</f>
        <v>234</v>
      </c>
      <c r="AE34" s="25">
        <f>VLOOKUP($A43,$A$2:$S$67,13,FALSE)</f>
        <v>254</v>
      </c>
      <c r="AF34" s="25">
        <f>VLOOKUP($A43,$A$2:$S$67,16,FALSE)</f>
        <v>260</v>
      </c>
      <c r="AG34" s="11">
        <f t="shared" si="12"/>
        <v>514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6" t="s">
        <v>97</v>
      </c>
      <c r="W35" s="10">
        <f t="shared" si="9"/>
        <v>21</v>
      </c>
      <c r="X35" s="10">
        <f t="shared" si="10"/>
        <v>23</v>
      </c>
      <c r="Y35" s="10">
        <f t="shared" si="11"/>
        <v>15</v>
      </c>
      <c r="Z35" s="10">
        <f t="shared" si="3"/>
        <v>38</v>
      </c>
      <c r="AA35" s="18"/>
      <c r="AB35" s="112" t="s">
        <v>98</v>
      </c>
      <c r="AC35" s="113"/>
      <c r="AD35" s="25">
        <f>VLOOKUP($A32,$A$2:$S$67,10,FALSE)</f>
        <v>695</v>
      </c>
      <c r="AE35" s="25">
        <f>VLOOKUP($A32,$A$2:$S$67,13,FALSE)</f>
        <v>949</v>
      </c>
      <c r="AF35" s="25">
        <f>VLOOKUP($A32,$A$2:$S$67,16,FALSE)</f>
        <v>1018</v>
      </c>
      <c r="AG35" s="11">
        <f t="shared" si="12"/>
        <v>1967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646</v>
      </c>
      <c r="H36" s="1">
        <v>2</v>
      </c>
      <c r="I36" s="1">
        <v>1</v>
      </c>
      <c r="J36" s="1">
        <v>649</v>
      </c>
      <c r="K36" s="1">
        <v>693</v>
      </c>
      <c r="L36" s="1">
        <v>3</v>
      </c>
      <c r="M36" s="1">
        <v>696</v>
      </c>
      <c r="N36" s="1">
        <v>796</v>
      </c>
      <c r="O36" s="1">
        <v>2</v>
      </c>
      <c r="P36" s="1">
        <v>798</v>
      </c>
      <c r="Q36" s="1">
        <v>1489</v>
      </c>
      <c r="R36" s="1">
        <v>5</v>
      </c>
      <c r="S36" s="1">
        <v>1494</v>
      </c>
      <c r="V36" s="6" t="s">
        <v>100</v>
      </c>
      <c r="W36" s="10">
        <f t="shared" si="9"/>
        <v>116</v>
      </c>
      <c r="X36" s="10">
        <f t="shared" si="10"/>
        <v>118</v>
      </c>
      <c r="Y36" s="10">
        <f t="shared" si="11"/>
        <v>140</v>
      </c>
      <c r="Z36" s="10">
        <f t="shared" si="3"/>
        <v>258</v>
      </c>
      <c r="AA36" s="18"/>
      <c r="AB36" s="112" t="s">
        <v>90</v>
      </c>
      <c r="AC36" s="113"/>
      <c r="AD36" s="25">
        <f>VLOOKUP($A33,$A$2:$S$67,10,FALSE)</f>
        <v>977</v>
      </c>
      <c r="AE36" s="25">
        <f>VLOOKUP($A33,$A$2:$S$67,13,FALSE)</f>
        <v>1457</v>
      </c>
      <c r="AF36" s="25">
        <f>VLOOKUP($A33,$A$2:$S$67,16,FALSE)</f>
        <v>1487</v>
      </c>
      <c r="AG36" s="11">
        <f t="shared" si="12"/>
        <v>2944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529</v>
      </c>
      <c r="L37" s="1">
        <v>1</v>
      </c>
      <c r="M37" s="1">
        <v>530</v>
      </c>
      <c r="N37" s="1">
        <v>597</v>
      </c>
      <c r="O37" s="1">
        <v>0</v>
      </c>
      <c r="P37" s="1">
        <v>597</v>
      </c>
      <c r="Q37" s="1">
        <v>1126</v>
      </c>
      <c r="R37" s="1">
        <v>1</v>
      </c>
      <c r="S37" s="1">
        <v>1127</v>
      </c>
      <c r="V37" s="6" t="s">
        <v>102</v>
      </c>
      <c r="W37" s="10">
        <f t="shared" si="9"/>
        <v>164</v>
      </c>
      <c r="X37" s="10">
        <f t="shared" si="10"/>
        <v>150</v>
      </c>
      <c r="Y37" s="10">
        <f t="shared" si="11"/>
        <v>174</v>
      </c>
      <c r="Z37" s="10">
        <f t="shared" si="3"/>
        <v>324</v>
      </c>
      <c r="AA37" s="18"/>
      <c r="AB37" s="112" t="s">
        <v>93</v>
      </c>
      <c r="AC37" s="113"/>
      <c r="AD37" s="25">
        <f>VLOOKUP($A34,$A$2:$S$67,10,FALSE)</f>
        <v>600</v>
      </c>
      <c r="AE37" s="25">
        <f>VLOOKUP($A34,$A$2:$S$67,13,FALSE)</f>
        <v>735</v>
      </c>
      <c r="AF37" s="25">
        <f>VLOOKUP($A34,$A$2:$S$67,16,FALSE)</f>
        <v>746</v>
      </c>
      <c r="AG37" s="11">
        <f t="shared" si="12"/>
        <v>1481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417</v>
      </c>
      <c r="H38" s="1">
        <v>1</v>
      </c>
      <c r="I38" s="1">
        <v>3</v>
      </c>
      <c r="J38" s="1">
        <v>421</v>
      </c>
      <c r="K38" s="1">
        <v>616</v>
      </c>
      <c r="L38" s="1">
        <v>3</v>
      </c>
      <c r="M38" s="1">
        <v>619</v>
      </c>
      <c r="N38" s="1">
        <v>644</v>
      </c>
      <c r="O38" s="1">
        <v>5</v>
      </c>
      <c r="P38" s="1">
        <v>649</v>
      </c>
      <c r="Q38" s="1">
        <v>1260</v>
      </c>
      <c r="R38" s="1">
        <v>8</v>
      </c>
      <c r="S38" s="1">
        <v>1268</v>
      </c>
      <c r="V38" s="6" t="s">
        <v>104</v>
      </c>
      <c r="W38" s="10">
        <f t="shared" si="9"/>
        <v>41</v>
      </c>
      <c r="X38" s="10">
        <f t="shared" si="10"/>
        <v>40</v>
      </c>
      <c r="Y38" s="10">
        <f t="shared" si="11"/>
        <v>37</v>
      </c>
      <c r="Z38" s="10">
        <f t="shared" si="3"/>
        <v>77</v>
      </c>
      <c r="AA38" s="7"/>
      <c r="AB38" s="112" t="s">
        <v>73</v>
      </c>
      <c r="AC38" s="113"/>
      <c r="AD38" s="11">
        <f>SUM(AD31:AD37)</f>
        <v>4152</v>
      </c>
      <c r="AE38" s="11">
        <f>SUM(AE31:AE37)</f>
        <v>5310</v>
      </c>
      <c r="AF38" s="11">
        <f>SUM(AF31:AF37)</f>
        <v>5624</v>
      </c>
      <c r="AG38" s="11">
        <f>SUM(AG31:AG37)</f>
        <v>10934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329</v>
      </c>
      <c r="L39" s="1">
        <v>2</v>
      </c>
      <c r="M39" s="1">
        <v>331</v>
      </c>
      <c r="N39" s="1">
        <v>318</v>
      </c>
      <c r="O39" s="1">
        <v>5</v>
      </c>
      <c r="P39" s="1">
        <v>323</v>
      </c>
      <c r="Q39" s="1">
        <v>647</v>
      </c>
      <c r="R39" s="1">
        <v>7</v>
      </c>
      <c r="S39" s="1">
        <v>654</v>
      </c>
      <c r="V39" s="6" t="s">
        <v>106</v>
      </c>
      <c r="W39" s="10">
        <f t="shared" si="9"/>
        <v>31</v>
      </c>
      <c r="X39" s="10">
        <f t="shared" si="10"/>
        <v>30</v>
      </c>
      <c r="Y39" s="10">
        <f t="shared" si="11"/>
        <v>33</v>
      </c>
      <c r="Z39" s="10">
        <f t="shared" si="3"/>
        <v>63</v>
      </c>
      <c r="AA39" s="7"/>
      <c r="AB39" s="15"/>
      <c r="AC39" s="29"/>
      <c r="AD39" s="29"/>
      <c r="AE39" s="29"/>
      <c r="AF39" s="29"/>
      <c r="AG39" s="29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370</v>
      </c>
      <c r="H40" s="1">
        <v>4</v>
      </c>
      <c r="I40" s="1">
        <v>3</v>
      </c>
      <c r="J40" s="1">
        <v>377</v>
      </c>
      <c r="K40" s="1">
        <v>617</v>
      </c>
      <c r="L40" s="1">
        <v>3</v>
      </c>
      <c r="M40" s="1">
        <v>620</v>
      </c>
      <c r="N40" s="1">
        <v>631</v>
      </c>
      <c r="O40" s="1">
        <v>5</v>
      </c>
      <c r="P40" s="1">
        <v>636</v>
      </c>
      <c r="Q40" s="1">
        <v>1248</v>
      </c>
      <c r="R40" s="1">
        <v>8</v>
      </c>
      <c r="S40" s="1">
        <v>1256</v>
      </c>
      <c r="V40" s="6" t="s">
        <v>108</v>
      </c>
      <c r="W40" s="10">
        <f t="shared" si="9"/>
        <v>127</v>
      </c>
      <c r="X40" s="10">
        <f t="shared" si="10"/>
        <v>122</v>
      </c>
      <c r="Y40" s="10">
        <f t="shared" si="11"/>
        <v>143</v>
      </c>
      <c r="Z40" s="10">
        <f t="shared" si="3"/>
        <v>265</v>
      </c>
      <c r="AA40" s="7"/>
      <c r="AB40" s="15"/>
      <c r="AC40" s="29"/>
      <c r="AD40" s="29"/>
      <c r="AE40" s="29"/>
      <c r="AF40" s="29"/>
      <c r="AG40" s="29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317</v>
      </c>
      <c r="H41" s="1">
        <v>2</v>
      </c>
      <c r="I41" s="1">
        <v>4</v>
      </c>
      <c r="J41" s="1">
        <v>323</v>
      </c>
      <c r="K41" s="1">
        <v>514</v>
      </c>
      <c r="L41" s="1">
        <v>1</v>
      </c>
      <c r="M41" s="1">
        <v>515</v>
      </c>
      <c r="N41" s="1">
        <v>535</v>
      </c>
      <c r="O41" s="1">
        <v>5</v>
      </c>
      <c r="P41" s="1">
        <v>540</v>
      </c>
      <c r="Q41" s="1">
        <v>1049</v>
      </c>
      <c r="R41" s="1">
        <v>6</v>
      </c>
      <c r="S41" s="1">
        <v>1055</v>
      </c>
      <c r="V41" s="6" t="s">
        <v>110</v>
      </c>
      <c r="W41" s="10">
        <f t="shared" si="9"/>
        <v>53</v>
      </c>
      <c r="X41" s="10">
        <f t="shared" si="10"/>
        <v>52</v>
      </c>
      <c r="Y41" s="10">
        <f t="shared" si="11"/>
        <v>57</v>
      </c>
      <c r="Z41" s="10">
        <f t="shared" si="3"/>
        <v>109</v>
      </c>
      <c r="AA41" s="7"/>
      <c r="AB41" s="15"/>
      <c r="AC41" s="29"/>
      <c r="AD41" s="29"/>
      <c r="AE41" s="29"/>
      <c r="AF41" s="29"/>
      <c r="AG41" s="29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259</v>
      </c>
      <c r="H42" s="1">
        <v>5</v>
      </c>
      <c r="I42" s="1">
        <v>3</v>
      </c>
      <c r="J42" s="1">
        <v>267</v>
      </c>
      <c r="K42" s="1">
        <v>251</v>
      </c>
      <c r="L42" s="1">
        <v>4</v>
      </c>
      <c r="M42" s="1">
        <v>255</v>
      </c>
      <c r="N42" s="1">
        <v>305</v>
      </c>
      <c r="O42" s="1">
        <v>6</v>
      </c>
      <c r="P42" s="1">
        <v>311</v>
      </c>
      <c r="Q42" s="1">
        <v>556</v>
      </c>
      <c r="R42" s="1">
        <v>10</v>
      </c>
      <c r="S42" s="1">
        <v>566</v>
      </c>
      <c r="V42" s="6" t="s">
        <v>112</v>
      </c>
      <c r="W42" s="10">
        <f t="shared" si="9"/>
        <v>169</v>
      </c>
      <c r="X42" s="10">
        <f t="shared" si="10"/>
        <v>139</v>
      </c>
      <c r="Y42" s="10">
        <f t="shared" si="11"/>
        <v>156</v>
      </c>
      <c r="Z42" s="10">
        <f t="shared" si="3"/>
        <v>295</v>
      </c>
      <c r="AA42" s="7"/>
      <c r="AB42" s="19"/>
      <c r="AC42" s="45"/>
      <c r="AD42" s="19"/>
      <c r="AE42" s="19"/>
      <c r="AF42" s="19"/>
      <c r="AG42" s="19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234</v>
      </c>
      <c r="H43" s="1">
        <v>0</v>
      </c>
      <c r="I43" s="1">
        <v>0</v>
      </c>
      <c r="J43" s="1">
        <v>234</v>
      </c>
      <c r="K43" s="1">
        <v>254</v>
      </c>
      <c r="L43" s="1">
        <v>0</v>
      </c>
      <c r="M43" s="1">
        <v>254</v>
      </c>
      <c r="N43" s="1">
        <v>260</v>
      </c>
      <c r="O43" s="1">
        <v>0</v>
      </c>
      <c r="P43" s="1">
        <v>260</v>
      </c>
      <c r="Q43" s="1">
        <v>514</v>
      </c>
      <c r="R43" s="1">
        <v>0</v>
      </c>
      <c r="S43" s="1">
        <v>514</v>
      </c>
      <c r="V43" s="6" t="s">
        <v>114</v>
      </c>
      <c r="W43" s="10">
        <f t="shared" si="9"/>
        <v>46</v>
      </c>
      <c r="X43" s="10">
        <f t="shared" si="10"/>
        <v>44</v>
      </c>
      <c r="Y43" s="10">
        <f t="shared" si="11"/>
        <v>53</v>
      </c>
      <c r="Z43" s="10">
        <f t="shared" si="3"/>
        <v>97</v>
      </c>
      <c r="AA43" s="7"/>
      <c r="AB43" s="30"/>
      <c r="AC43" s="27" t="s">
        <v>115</v>
      </c>
      <c r="AD43" s="20"/>
      <c r="AE43" s="19"/>
      <c r="AF43" s="19"/>
      <c r="AG43" s="44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39</v>
      </c>
      <c r="L44" s="1">
        <v>0</v>
      </c>
      <c r="M44" s="1">
        <v>39</v>
      </c>
      <c r="N44" s="1">
        <v>46</v>
      </c>
      <c r="O44" s="1">
        <v>0</v>
      </c>
      <c r="P44" s="1">
        <v>46</v>
      </c>
      <c r="Q44" s="1">
        <v>85</v>
      </c>
      <c r="R44" s="1">
        <v>0</v>
      </c>
      <c r="S44" s="1">
        <v>85</v>
      </c>
      <c r="V44" s="6" t="s">
        <v>116</v>
      </c>
      <c r="W44" s="10">
        <f t="shared" si="9"/>
        <v>103</v>
      </c>
      <c r="X44" s="10">
        <f t="shared" si="10"/>
        <v>98</v>
      </c>
      <c r="Y44" s="10">
        <f t="shared" si="11"/>
        <v>110</v>
      </c>
      <c r="Z44" s="10">
        <f t="shared" si="3"/>
        <v>208</v>
      </c>
      <c r="AA44" s="7"/>
      <c r="AB44" s="20"/>
      <c r="AC44" s="31"/>
      <c r="AD44" s="22" t="s">
        <v>22</v>
      </c>
      <c r="AE44" s="22" t="s">
        <v>23</v>
      </c>
      <c r="AF44" s="22" t="s">
        <v>24</v>
      </c>
      <c r="AG44" s="22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91</v>
      </c>
      <c r="L45" s="1">
        <v>0</v>
      </c>
      <c r="M45" s="1">
        <v>91</v>
      </c>
      <c r="N45" s="1">
        <v>97</v>
      </c>
      <c r="O45" s="1">
        <v>0</v>
      </c>
      <c r="P45" s="1">
        <v>97</v>
      </c>
      <c r="Q45" s="1">
        <v>188</v>
      </c>
      <c r="R45" s="1">
        <v>0</v>
      </c>
      <c r="S45" s="1">
        <v>188</v>
      </c>
      <c r="V45" s="6" t="s">
        <v>117</v>
      </c>
      <c r="W45" s="10">
        <f t="shared" si="9"/>
        <v>18</v>
      </c>
      <c r="X45" s="10">
        <f t="shared" si="10"/>
        <v>14</v>
      </c>
      <c r="Y45" s="10">
        <f t="shared" si="11"/>
        <v>10</v>
      </c>
      <c r="Z45" s="10">
        <f t="shared" si="3"/>
        <v>24</v>
      </c>
      <c r="AA45" s="7"/>
      <c r="AB45" s="112" t="s">
        <v>118</v>
      </c>
      <c r="AC45" s="113"/>
      <c r="AD45" s="25">
        <f>VLOOKUP($A37,$A$2:$S$67,10,FALSE)</f>
        <v>452</v>
      </c>
      <c r="AE45" s="25">
        <f>VLOOKUP($A37,$A$2:$S$67,13,FALSE)</f>
        <v>530</v>
      </c>
      <c r="AF45" s="25">
        <f>VLOOKUP($A37,$A$2:$S$67,16,FALSE)</f>
        <v>597</v>
      </c>
      <c r="AG45" s="11">
        <f>AE45+AF45</f>
        <v>1127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70</v>
      </c>
      <c r="H46" s="1">
        <v>0</v>
      </c>
      <c r="I46" s="1">
        <v>0</v>
      </c>
      <c r="J46" s="1">
        <v>70</v>
      </c>
      <c r="K46" s="1">
        <v>72</v>
      </c>
      <c r="L46" s="1">
        <v>0</v>
      </c>
      <c r="M46" s="1">
        <v>72</v>
      </c>
      <c r="N46" s="1">
        <v>80</v>
      </c>
      <c r="O46" s="1">
        <v>0</v>
      </c>
      <c r="P46" s="1">
        <v>80</v>
      </c>
      <c r="Q46" s="1">
        <v>152</v>
      </c>
      <c r="R46" s="1">
        <v>0</v>
      </c>
      <c r="S46" s="1">
        <v>152</v>
      </c>
      <c r="V46" s="6" t="s">
        <v>119</v>
      </c>
      <c r="W46" s="10">
        <f t="shared" si="9"/>
        <v>111</v>
      </c>
      <c r="X46" s="10">
        <f t="shared" si="10"/>
        <v>124</v>
      </c>
      <c r="Y46" s="10">
        <f t="shared" si="11"/>
        <v>134</v>
      </c>
      <c r="Z46" s="10">
        <f t="shared" si="3"/>
        <v>258</v>
      </c>
      <c r="AA46" s="18"/>
      <c r="AB46" s="112" t="s">
        <v>120</v>
      </c>
      <c r="AC46" s="113"/>
      <c r="AD46" s="25">
        <f>VLOOKUP($A38,$A$2:$S$67,10,FALSE)</f>
        <v>421</v>
      </c>
      <c r="AE46" s="25">
        <f>VLOOKUP($A38,$A$2:$S$67,13,FALSE)</f>
        <v>619</v>
      </c>
      <c r="AF46" s="25">
        <f>VLOOKUP($A38,$A$2:$S$67,16,FALSE)</f>
        <v>649</v>
      </c>
      <c r="AG46" s="11">
        <f>AE46+AF46</f>
        <v>1268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45</v>
      </c>
      <c r="O47" s="1">
        <v>0</v>
      </c>
      <c r="P47" s="1">
        <v>45</v>
      </c>
      <c r="Q47" s="1">
        <v>91</v>
      </c>
      <c r="R47" s="1">
        <v>0</v>
      </c>
      <c r="S47" s="1">
        <v>91</v>
      </c>
      <c r="V47" s="6" t="s">
        <v>121</v>
      </c>
      <c r="W47" s="10">
        <f t="shared" si="9"/>
        <v>57</v>
      </c>
      <c r="X47" s="10">
        <f t="shared" si="10"/>
        <v>55</v>
      </c>
      <c r="Y47" s="10">
        <f t="shared" si="11"/>
        <v>68</v>
      </c>
      <c r="Z47" s="10">
        <f t="shared" si="3"/>
        <v>123</v>
      </c>
      <c r="AA47" s="18"/>
      <c r="AB47" s="112" t="s">
        <v>122</v>
      </c>
      <c r="AC47" s="113"/>
      <c r="AD47" s="25">
        <f>VLOOKUP($A39,$A$2:$S$67,10,FALSE)</f>
        <v>197</v>
      </c>
      <c r="AE47" s="25">
        <f>VLOOKUP($A39,$A$2:$S$67,13,FALSE)</f>
        <v>331</v>
      </c>
      <c r="AF47" s="25">
        <f>VLOOKUP($A39,$A$2:$S$67,16,FALSE)</f>
        <v>323</v>
      </c>
      <c r="AG47" s="11">
        <f>AE47+AF47</f>
        <v>654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11</v>
      </c>
      <c r="H48" s="1">
        <v>0</v>
      </c>
      <c r="I48" s="1">
        <v>0</v>
      </c>
      <c r="J48" s="1">
        <v>11</v>
      </c>
      <c r="K48" s="1">
        <v>13</v>
      </c>
      <c r="L48" s="1">
        <v>0</v>
      </c>
      <c r="M48" s="1">
        <v>13</v>
      </c>
      <c r="N48" s="1">
        <v>14</v>
      </c>
      <c r="O48" s="1">
        <v>0</v>
      </c>
      <c r="P48" s="1">
        <v>14</v>
      </c>
      <c r="Q48" s="1">
        <v>27</v>
      </c>
      <c r="R48" s="1">
        <v>0</v>
      </c>
      <c r="S48" s="1">
        <v>27</v>
      </c>
      <c r="V48" s="6" t="s">
        <v>123</v>
      </c>
      <c r="W48" s="10">
        <f t="shared" si="9"/>
        <v>374</v>
      </c>
      <c r="X48" s="10">
        <f t="shared" si="10"/>
        <v>403</v>
      </c>
      <c r="Y48" s="10">
        <f t="shared" si="11"/>
        <v>388</v>
      </c>
      <c r="Z48" s="10">
        <f t="shared" si="3"/>
        <v>791</v>
      </c>
      <c r="AA48" s="18"/>
      <c r="AB48" s="112" t="s">
        <v>124</v>
      </c>
      <c r="AC48" s="113"/>
      <c r="AD48" s="25">
        <f>VLOOKUP($A40,$A$2:$S$67,10,FALSE)</f>
        <v>377</v>
      </c>
      <c r="AE48" s="25">
        <f>VLOOKUP($A40,$A$2:$S$67,13,FALSE)</f>
        <v>620</v>
      </c>
      <c r="AF48" s="25">
        <f>VLOOKUP($A40,$A$2:$S$67,16,FALSE)</f>
        <v>636</v>
      </c>
      <c r="AG48" s="11">
        <f>AE48+AF48</f>
        <v>1256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55</v>
      </c>
      <c r="L49" s="1">
        <v>0</v>
      </c>
      <c r="M49" s="1">
        <v>55</v>
      </c>
      <c r="N49" s="1">
        <v>52</v>
      </c>
      <c r="O49" s="1">
        <v>0</v>
      </c>
      <c r="P49" s="1">
        <v>52</v>
      </c>
      <c r="Q49" s="1">
        <v>107</v>
      </c>
      <c r="R49" s="1">
        <v>0</v>
      </c>
      <c r="S49" s="1">
        <v>107</v>
      </c>
      <c r="V49" s="6" t="s">
        <v>125</v>
      </c>
      <c r="W49" s="10">
        <f t="shared" si="9"/>
        <v>18</v>
      </c>
      <c r="X49" s="10">
        <f t="shared" si="10"/>
        <v>15</v>
      </c>
      <c r="Y49" s="10">
        <f t="shared" si="11"/>
        <v>17</v>
      </c>
      <c r="Z49" s="10">
        <f t="shared" si="3"/>
        <v>32</v>
      </c>
      <c r="AA49" s="7"/>
      <c r="AB49" s="112" t="s">
        <v>109</v>
      </c>
      <c r="AC49" s="113"/>
      <c r="AD49" s="25">
        <f>VLOOKUP($A41,$A$2:$S$67,10,FALSE)</f>
        <v>323</v>
      </c>
      <c r="AE49" s="25">
        <f>VLOOKUP($A41,$A$2:$S$67,13,FALSE)</f>
        <v>515</v>
      </c>
      <c r="AF49" s="25">
        <f>VLOOKUP($A41,$A$2:$S$67,16,FALSE)</f>
        <v>540</v>
      </c>
      <c r="AG49" s="11">
        <f>AE49+AF49</f>
        <v>1055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6" t="s">
        <v>126</v>
      </c>
      <c r="W50" s="10">
        <f t="shared" si="9"/>
        <v>38</v>
      </c>
      <c r="X50" s="10">
        <f t="shared" si="10"/>
        <v>38</v>
      </c>
      <c r="Y50" s="10">
        <f t="shared" si="11"/>
        <v>34</v>
      </c>
      <c r="Z50" s="10">
        <f t="shared" si="3"/>
        <v>72</v>
      </c>
      <c r="AA50" s="7"/>
      <c r="AB50" s="112" t="s">
        <v>73</v>
      </c>
      <c r="AC50" s="113"/>
      <c r="AD50" s="11">
        <f>SUM(AD45:AD49)</f>
        <v>1770</v>
      </c>
      <c r="AE50" s="11">
        <f>SUM(AE45:AE49)</f>
        <v>2615</v>
      </c>
      <c r="AF50" s="11">
        <f>SUM(AF45:AF49)</f>
        <v>2745</v>
      </c>
      <c r="AG50" s="11">
        <f>SUM(AG45:AG49)</f>
        <v>5360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115</v>
      </c>
      <c r="L51" s="1">
        <v>3</v>
      </c>
      <c r="M51" s="1">
        <v>118</v>
      </c>
      <c r="N51" s="1">
        <v>140</v>
      </c>
      <c r="O51" s="1">
        <v>0</v>
      </c>
      <c r="P51" s="1">
        <v>140</v>
      </c>
      <c r="Q51" s="1">
        <v>255</v>
      </c>
      <c r="R51" s="1">
        <v>3</v>
      </c>
      <c r="S51" s="1">
        <v>258</v>
      </c>
      <c r="V51" s="6" t="s">
        <v>127</v>
      </c>
      <c r="W51" s="10">
        <f t="shared" si="9"/>
        <v>20</v>
      </c>
      <c r="X51" s="10">
        <f t="shared" si="10"/>
        <v>21</v>
      </c>
      <c r="Y51" s="10">
        <f t="shared" si="11"/>
        <v>16</v>
      </c>
      <c r="Z51" s="10">
        <f t="shared" si="3"/>
        <v>37</v>
      </c>
      <c r="AA51" s="7"/>
      <c r="AB51" s="15"/>
      <c r="AC51" s="29"/>
      <c r="AD51" s="2"/>
      <c r="AE51" s="2"/>
      <c r="AF51" s="2"/>
      <c r="AG51" s="2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150</v>
      </c>
      <c r="H52" s="1">
        <v>13</v>
      </c>
      <c r="I52" s="1">
        <v>1</v>
      </c>
      <c r="J52" s="1">
        <v>164</v>
      </c>
      <c r="K52" s="1">
        <v>148</v>
      </c>
      <c r="L52" s="1">
        <v>2</v>
      </c>
      <c r="M52" s="1">
        <v>150</v>
      </c>
      <c r="N52" s="1">
        <v>162</v>
      </c>
      <c r="O52" s="1">
        <v>12</v>
      </c>
      <c r="P52" s="1">
        <v>174</v>
      </c>
      <c r="Q52" s="1">
        <v>310</v>
      </c>
      <c r="R52" s="1">
        <v>14</v>
      </c>
      <c r="S52" s="1">
        <v>324</v>
      </c>
      <c r="V52" s="6" t="s">
        <v>128</v>
      </c>
      <c r="W52" s="10">
        <f t="shared" si="9"/>
        <v>55</v>
      </c>
      <c r="X52" s="10">
        <f t="shared" si="10"/>
        <v>60</v>
      </c>
      <c r="Y52" s="10">
        <f t="shared" si="11"/>
        <v>67</v>
      </c>
      <c r="Z52" s="10">
        <f t="shared" si="3"/>
        <v>127</v>
      </c>
      <c r="AA52" s="7"/>
      <c r="AB52" s="15"/>
      <c r="AC52" s="29"/>
      <c r="AD52" s="29"/>
      <c r="AE52" s="29"/>
      <c r="AF52" s="29"/>
      <c r="AG52" s="29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39</v>
      </c>
      <c r="H53" s="1">
        <v>0</v>
      </c>
      <c r="I53" s="1">
        <v>2</v>
      </c>
      <c r="J53" s="1">
        <v>41</v>
      </c>
      <c r="K53" s="1">
        <v>40</v>
      </c>
      <c r="L53" s="1">
        <v>0</v>
      </c>
      <c r="M53" s="1">
        <v>40</v>
      </c>
      <c r="N53" s="1">
        <v>35</v>
      </c>
      <c r="O53" s="1">
        <v>2</v>
      </c>
      <c r="P53" s="1">
        <v>37</v>
      </c>
      <c r="Q53" s="1">
        <v>75</v>
      </c>
      <c r="R53" s="1">
        <v>2</v>
      </c>
      <c r="S53" s="1">
        <v>77</v>
      </c>
      <c r="AB53" s="15"/>
      <c r="AC53" s="15"/>
      <c r="AD53" s="15"/>
      <c r="AE53" s="15"/>
      <c r="AF53" s="15"/>
      <c r="AG53" s="15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31</v>
      </c>
      <c r="H54" s="1">
        <v>0</v>
      </c>
      <c r="I54" s="1">
        <v>0</v>
      </c>
      <c r="J54" s="1">
        <v>31</v>
      </c>
      <c r="K54" s="1">
        <v>30</v>
      </c>
      <c r="L54" s="1">
        <v>0</v>
      </c>
      <c r="M54" s="1">
        <v>30</v>
      </c>
      <c r="N54" s="1">
        <v>33</v>
      </c>
      <c r="O54" s="1">
        <v>0</v>
      </c>
      <c r="P54" s="1">
        <v>33</v>
      </c>
      <c r="Q54" s="1">
        <v>63</v>
      </c>
      <c r="R54" s="1">
        <v>0</v>
      </c>
      <c r="S54" s="1">
        <v>63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107</v>
      </c>
      <c r="H55" s="1">
        <v>20</v>
      </c>
      <c r="I55" s="1">
        <v>0</v>
      </c>
      <c r="J55" s="1">
        <v>127</v>
      </c>
      <c r="K55" s="1">
        <v>116</v>
      </c>
      <c r="L55" s="1">
        <v>6</v>
      </c>
      <c r="M55" s="1">
        <v>122</v>
      </c>
      <c r="N55" s="1">
        <v>129</v>
      </c>
      <c r="O55" s="1">
        <v>14</v>
      </c>
      <c r="P55" s="1">
        <v>143</v>
      </c>
      <c r="Q55" s="1">
        <v>245</v>
      </c>
      <c r="R55" s="1">
        <v>20</v>
      </c>
      <c r="S55" s="1">
        <v>265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53</v>
      </c>
      <c r="H56" s="1">
        <v>0</v>
      </c>
      <c r="I56" s="1">
        <v>0</v>
      </c>
      <c r="J56" s="1">
        <v>53</v>
      </c>
      <c r="K56" s="1">
        <v>52</v>
      </c>
      <c r="L56" s="1">
        <v>0</v>
      </c>
      <c r="M56" s="1">
        <v>52</v>
      </c>
      <c r="N56" s="1">
        <v>57</v>
      </c>
      <c r="O56" s="1">
        <v>0</v>
      </c>
      <c r="P56" s="1">
        <v>57</v>
      </c>
      <c r="Q56" s="1">
        <v>109</v>
      </c>
      <c r="R56" s="1">
        <v>0</v>
      </c>
      <c r="S56" s="1">
        <v>109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156</v>
      </c>
      <c r="H57" s="1">
        <v>12</v>
      </c>
      <c r="I57" s="1">
        <v>1</v>
      </c>
      <c r="J57" s="1">
        <v>169</v>
      </c>
      <c r="K57" s="1">
        <v>139</v>
      </c>
      <c r="L57" s="1">
        <v>0</v>
      </c>
      <c r="M57" s="1">
        <v>139</v>
      </c>
      <c r="N57" s="1">
        <v>142</v>
      </c>
      <c r="O57" s="1">
        <v>14</v>
      </c>
      <c r="P57" s="1">
        <v>156</v>
      </c>
      <c r="Q57" s="1">
        <v>281</v>
      </c>
      <c r="R57" s="1">
        <v>14</v>
      </c>
      <c r="S57" s="1">
        <v>295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44</v>
      </c>
      <c r="L58" s="1">
        <v>0</v>
      </c>
      <c r="M58" s="1">
        <v>44</v>
      </c>
      <c r="N58" s="1">
        <v>53</v>
      </c>
      <c r="O58" s="1">
        <v>0</v>
      </c>
      <c r="P58" s="1">
        <v>53</v>
      </c>
      <c r="Q58" s="1">
        <v>97</v>
      </c>
      <c r="R58" s="1">
        <v>0</v>
      </c>
      <c r="S58" s="1">
        <v>97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97</v>
      </c>
      <c r="L59" s="1">
        <v>1</v>
      </c>
      <c r="M59" s="1">
        <v>98</v>
      </c>
      <c r="N59" s="1">
        <v>110</v>
      </c>
      <c r="O59" s="1">
        <v>0</v>
      </c>
      <c r="P59" s="1">
        <v>110</v>
      </c>
      <c r="Q59" s="1">
        <v>207</v>
      </c>
      <c r="R59" s="1">
        <v>1</v>
      </c>
      <c r="S59" s="1">
        <v>208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3</v>
      </c>
      <c r="I60" s="1">
        <v>0</v>
      </c>
      <c r="J60" s="1">
        <v>18</v>
      </c>
      <c r="K60" s="1">
        <v>11</v>
      </c>
      <c r="L60" s="1">
        <v>3</v>
      </c>
      <c r="M60" s="1">
        <v>14</v>
      </c>
      <c r="N60" s="1">
        <v>10</v>
      </c>
      <c r="O60" s="1">
        <v>0</v>
      </c>
      <c r="P60" s="1">
        <v>10</v>
      </c>
      <c r="Q60" s="1">
        <v>21</v>
      </c>
      <c r="R60" s="1">
        <v>3</v>
      </c>
      <c r="S60" s="1">
        <v>24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108</v>
      </c>
      <c r="H61" s="1">
        <v>2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133</v>
      </c>
      <c r="O61" s="1">
        <v>1</v>
      </c>
      <c r="P61" s="1">
        <v>134</v>
      </c>
      <c r="Q61" s="1">
        <v>255</v>
      </c>
      <c r="R61" s="1">
        <v>3</v>
      </c>
      <c r="S61" s="1">
        <v>258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55</v>
      </c>
      <c r="H62" s="1">
        <v>1</v>
      </c>
      <c r="I62" s="1">
        <v>1</v>
      </c>
      <c r="J62" s="1">
        <v>57</v>
      </c>
      <c r="K62" s="1">
        <v>55</v>
      </c>
      <c r="L62" s="1">
        <v>0</v>
      </c>
      <c r="M62" s="1">
        <v>55</v>
      </c>
      <c r="N62" s="1">
        <v>66</v>
      </c>
      <c r="O62" s="1">
        <v>2</v>
      </c>
      <c r="P62" s="1">
        <v>68</v>
      </c>
      <c r="Q62" s="1">
        <v>121</v>
      </c>
      <c r="R62" s="1">
        <v>2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368</v>
      </c>
      <c r="H63" s="1">
        <v>4</v>
      </c>
      <c r="I63" s="1">
        <v>2</v>
      </c>
      <c r="J63" s="1">
        <v>374</v>
      </c>
      <c r="K63" s="1">
        <v>397</v>
      </c>
      <c r="L63" s="1">
        <v>6</v>
      </c>
      <c r="M63" s="1">
        <v>403</v>
      </c>
      <c r="N63" s="1">
        <v>388</v>
      </c>
      <c r="O63" s="1">
        <v>0</v>
      </c>
      <c r="P63" s="1">
        <v>388</v>
      </c>
      <c r="Q63" s="1">
        <v>785</v>
      </c>
      <c r="R63" s="1">
        <v>6</v>
      </c>
      <c r="S63" s="1">
        <v>791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18</v>
      </c>
      <c r="H64" s="1">
        <v>0</v>
      </c>
      <c r="I64" s="1">
        <v>0</v>
      </c>
      <c r="J64" s="1">
        <v>18</v>
      </c>
      <c r="K64" s="1">
        <v>15</v>
      </c>
      <c r="L64" s="1">
        <v>0</v>
      </c>
      <c r="M64" s="1">
        <v>15</v>
      </c>
      <c r="N64" s="1">
        <v>17</v>
      </c>
      <c r="O64" s="1">
        <v>0</v>
      </c>
      <c r="P64" s="1">
        <v>17</v>
      </c>
      <c r="Q64" s="1">
        <v>32</v>
      </c>
      <c r="R64" s="1">
        <v>0</v>
      </c>
      <c r="S64" s="1">
        <v>32</v>
      </c>
    </row>
    <row r="65" spans="1:19" x14ac:dyDescent="0.15">
      <c r="A65" s="1">
        <v>71</v>
      </c>
      <c r="B65" s="1" t="s">
        <v>126</v>
      </c>
      <c r="C65" s="1">
        <v>0</v>
      </c>
      <c r="E65" s="1">
        <v>0</v>
      </c>
      <c r="G65" s="1">
        <v>37</v>
      </c>
      <c r="H65" s="1">
        <v>1</v>
      </c>
      <c r="I65" s="1">
        <v>0</v>
      </c>
      <c r="J65" s="1">
        <v>38</v>
      </c>
      <c r="K65" s="1">
        <v>37</v>
      </c>
      <c r="L65" s="1">
        <v>1</v>
      </c>
      <c r="M65" s="1">
        <v>38</v>
      </c>
      <c r="N65" s="1">
        <v>34</v>
      </c>
      <c r="O65" s="1">
        <v>0</v>
      </c>
      <c r="P65" s="1">
        <v>34</v>
      </c>
      <c r="Q65" s="1">
        <v>71</v>
      </c>
      <c r="R65" s="1">
        <v>1</v>
      </c>
      <c r="S65" s="1">
        <v>72</v>
      </c>
    </row>
    <row r="66" spans="1:19" x14ac:dyDescent="0.15">
      <c r="A66" s="1">
        <v>72</v>
      </c>
      <c r="B66" s="1" t="s">
        <v>127</v>
      </c>
      <c r="C66" s="1">
        <v>0</v>
      </c>
      <c r="E66" s="1">
        <v>0</v>
      </c>
      <c r="G66" s="1">
        <v>15</v>
      </c>
      <c r="H66" s="1">
        <v>5</v>
      </c>
      <c r="I66" s="1">
        <v>0</v>
      </c>
      <c r="J66" s="1">
        <v>20</v>
      </c>
      <c r="K66" s="1">
        <v>16</v>
      </c>
      <c r="L66" s="1">
        <v>5</v>
      </c>
      <c r="M66" s="1">
        <v>21</v>
      </c>
      <c r="N66" s="1">
        <v>16</v>
      </c>
      <c r="O66" s="1">
        <v>0</v>
      </c>
      <c r="P66" s="1">
        <v>16</v>
      </c>
      <c r="Q66" s="1">
        <v>32</v>
      </c>
      <c r="R66" s="1">
        <v>5</v>
      </c>
      <c r="S66" s="1">
        <v>37</v>
      </c>
    </row>
    <row r="67" spans="1:19" x14ac:dyDescent="0.15">
      <c r="A67" s="1">
        <v>73</v>
      </c>
      <c r="B67" s="1" t="s">
        <v>128</v>
      </c>
      <c r="C67" s="1">
        <v>0</v>
      </c>
      <c r="E67" s="1">
        <v>0</v>
      </c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67</v>
      </c>
      <c r="O67" s="1">
        <v>0</v>
      </c>
      <c r="P67" s="1">
        <v>67</v>
      </c>
      <c r="Q67" s="1">
        <v>127</v>
      </c>
      <c r="R67" s="1">
        <v>0</v>
      </c>
      <c r="S67" s="1">
        <v>127</v>
      </c>
    </row>
    <row r="68" spans="1:19" x14ac:dyDescent="0.15">
      <c r="A68" s="1">
        <v>99</v>
      </c>
      <c r="B68" s="1" t="s">
        <v>130</v>
      </c>
      <c r="C68" s="1">
        <v>0</v>
      </c>
      <c r="E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19:AC19"/>
    <mergeCell ref="V1:AC1"/>
    <mergeCell ref="AB3:AC3"/>
    <mergeCell ref="AB4:AC4"/>
    <mergeCell ref="AB5:AC5"/>
    <mergeCell ref="AB6:AC6"/>
    <mergeCell ref="AB7:AC7"/>
    <mergeCell ref="AB8:AB11"/>
    <mergeCell ref="AB13:AC13"/>
    <mergeCell ref="AB15:AC15"/>
    <mergeCell ref="AB17:AC17"/>
    <mergeCell ref="AB18:AC18"/>
    <mergeCell ref="AB31:AC31"/>
    <mergeCell ref="AB32:AC32"/>
    <mergeCell ref="AB33:AC33"/>
    <mergeCell ref="AB34:AC34"/>
    <mergeCell ref="AB35:AC35"/>
    <mergeCell ref="AD13:AG13"/>
    <mergeCell ref="AB49:AC49"/>
    <mergeCell ref="AB50:AC50"/>
    <mergeCell ref="AB37:AC37"/>
    <mergeCell ref="AB38:AC38"/>
    <mergeCell ref="AB45:AC45"/>
    <mergeCell ref="AB46:AC46"/>
    <mergeCell ref="AB47:AC47"/>
    <mergeCell ref="AB48:AC48"/>
    <mergeCell ref="AB36:AC36"/>
    <mergeCell ref="AB20:AC20"/>
    <mergeCell ref="AB21:AC21"/>
    <mergeCell ref="AB22:AC22"/>
    <mergeCell ref="AB23:AC23"/>
    <mergeCell ref="AB24:AC24"/>
    <mergeCell ref="AB29:AC29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8"/>
  <sheetViews>
    <sheetView topLeftCell="V1" zoomScale="87" zoomScaleNormal="87" workbookViewId="0">
      <selection activeCell="AB3" sqref="AB3:AG11"/>
    </sheetView>
  </sheetViews>
  <sheetFormatPr defaultRowHeight="13.5" x14ac:dyDescent="0.15"/>
  <cols>
    <col min="1" max="20" width="9" style="1" hidden="1" customWidth="1"/>
    <col min="21" max="21" width="2.75" style="1" hidden="1" customWidth="1"/>
    <col min="22" max="22" width="19.625" style="3" customWidth="1"/>
    <col min="23" max="26" width="8.125" style="3" customWidth="1"/>
    <col min="27" max="27" width="5.25" style="3" customWidth="1"/>
    <col min="28" max="28" width="2.625" style="3" customWidth="1"/>
    <col min="29" max="29" width="16.625" style="3" customWidth="1"/>
    <col min="30" max="33" width="8.125" style="3" customWidth="1"/>
    <col min="34" max="34" width="6.125" style="3" customWidth="1"/>
    <col min="35" max="35" width="9" style="3" customWidth="1"/>
    <col min="36" max="16384" width="9" style="3"/>
  </cols>
  <sheetData>
    <row r="1" spans="1:40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14" t="s">
        <v>134</v>
      </c>
      <c r="W1" s="115"/>
      <c r="X1" s="115"/>
      <c r="Y1" s="115"/>
      <c r="Z1" s="115"/>
      <c r="AA1" s="115"/>
      <c r="AB1" s="115"/>
      <c r="AC1" s="115"/>
      <c r="AD1" s="2"/>
      <c r="AE1" s="2"/>
      <c r="AF1" s="2"/>
      <c r="AG1" s="2"/>
    </row>
    <row r="2" spans="1:40" ht="17.25" customHeight="1" thickBot="1" x14ac:dyDescent="0.3">
      <c r="A2" s="1">
        <v>1</v>
      </c>
      <c r="B2" s="1" t="s">
        <v>19</v>
      </c>
      <c r="C2" s="1">
        <v>0</v>
      </c>
      <c r="E2" s="1">
        <v>0</v>
      </c>
      <c r="G2" s="1">
        <v>124</v>
      </c>
      <c r="H2" s="1">
        <v>2</v>
      </c>
      <c r="I2" s="1">
        <v>0</v>
      </c>
      <c r="J2" s="1">
        <v>126</v>
      </c>
      <c r="K2" s="1">
        <v>145</v>
      </c>
      <c r="L2" s="1">
        <v>4</v>
      </c>
      <c r="M2" s="1">
        <v>149</v>
      </c>
      <c r="N2" s="1">
        <v>168</v>
      </c>
      <c r="O2" s="1">
        <v>1</v>
      </c>
      <c r="P2" s="1">
        <v>169</v>
      </c>
      <c r="Q2" s="1">
        <v>313</v>
      </c>
      <c r="R2" s="1">
        <v>5</v>
      </c>
      <c r="S2" s="1">
        <v>318</v>
      </c>
      <c r="V2" s="34"/>
      <c r="W2" s="39"/>
      <c r="X2" s="39"/>
      <c r="Y2" s="39"/>
      <c r="Z2" s="39"/>
      <c r="AB2" s="2"/>
      <c r="AC2" s="4"/>
      <c r="AD2" s="4"/>
      <c r="AE2" s="4"/>
      <c r="AF2" s="4"/>
      <c r="AG2" s="4"/>
      <c r="AI2" s="5"/>
      <c r="AJ2" s="5"/>
      <c r="AK2" s="5"/>
      <c r="AL2" s="5"/>
      <c r="AM2" s="5"/>
      <c r="AN2" s="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28</v>
      </c>
      <c r="H3" s="1">
        <v>0</v>
      </c>
      <c r="I3" s="1">
        <v>0</v>
      </c>
      <c r="J3" s="1">
        <v>28</v>
      </c>
      <c r="K3" s="1">
        <v>33</v>
      </c>
      <c r="L3" s="1">
        <v>0</v>
      </c>
      <c r="M3" s="1">
        <v>33</v>
      </c>
      <c r="N3" s="1">
        <v>43</v>
      </c>
      <c r="O3" s="1">
        <v>0</v>
      </c>
      <c r="P3" s="1">
        <v>43</v>
      </c>
      <c r="Q3" s="1">
        <v>76</v>
      </c>
      <c r="R3" s="1">
        <v>0</v>
      </c>
      <c r="S3" s="1">
        <v>76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7"/>
      <c r="AB3" s="116" t="s">
        <v>26</v>
      </c>
      <c r="AC3" s="117"/>
      <c r="AD3" s="8" t="s">
        <v>22</v>
      </c>
      <c r="AE3" s="8" t="s">
        <v>27</v>
      </c>
      <c r="AF3" s="8" t="s">
        <v>24</v>
      </c>
      <c r="AG3" s="9" t="s">
        <v>25</v>
      </c>
      <c r="AI3" s="5"/>
      <c r="AJ3" s="5"/>
      <c r="AK3" s="5"/>
      <c r="AL3" s="5"/>
      <c r="AM3" s="5"/>
      <c r="AN3" s="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21</v>
      </c>
      <c r="O4" s="1">
        <v>1</v>
      </c>
      <c r="P4" s="1">
        <v>22</v>
      </c>
      <c r="Q4" s="1">
        <v>44</v>
      </c>
      <c r="R4" s="1">
        <v>1</v>
      </c>
      <c r="S4" s="1">
        <v>45</v>
      </c>
      <c r="V4" s="6" t="s">
        <v>19</v>
      </c>
      <c r="W4" s="10">
        <f t="shared" ref="W4:W21" si="0">VLOOKUP($A2,$A$2:$S$67,10,FALSE)</f>
        <v>126</v>
      </c>
      <c r="X4" s="10">
        <f t="shared" ref="X4:X21" si="1">VLOOKUP($A2,$A$2:$S$67,13,FALSE)</f>
        <v>149</v>
      </c>
      <c r="Y4" s="10">
        <f t="shared" ref="Y4:Y21" si="2">VLOOKUP($A2,$A$2:$S$67,16,FALSE)</f>
        <v>169</v>
      </c>
      <c r="Z4" s="10">
        <f t="shared" ref="Z4:Z52" si="3">Y4+X4</f>
        <v>318</v>
      </c>
      <c r="AA4" s="7"/>
      <c r="AB4" s="118" t="s">
        <v>29</v>
      </c>
      <c r="AC4" s="119"/>
      <c r="AD4" s="56" t="s">
        <v>41</v>
      </c>
      <c r="AE4" s="11">
        <f>SUM(K2:K67)</f>
        <v>14329</v>
      </c>
      <c r="AF4" s="11">
        <f>SUM(N2:N67)</f>
        <v>15634</v>
      </c>
      <c r="AG4" s="12">
        <f>AE4+AF4</f>
        <v>29963</v>
      </c>
      <c r="AI4" s="5"/>
      <c r="AJ4" s="5"/>
      <c r="AK4" s="5"/>
      <c r="AL4" s="5"/>
      <c r="AM4" s="5"/>
      <c r="AN4" s="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58</v>
      </c>
      <c r="H5" s="1">
        <v>0</v>
      </c>
      <c r="I5" s="1">
        <v>1</v>
      </c>
      <c r="J5" s="1">
        <v>59</v>
      </c>
      <c r="K5" s="1">
        <v>52</v>
      </c>
      <c r="L5" s="1">
        <v>0</v>
      </c>
      <c r="M5" s="1">
        <v>52</v>
      </c>
      <c r="N5" s="1">
        <v>65</v>
      </c>
      <c r="O5" s="1">
        <v>1</v>
      </c>
      <c r="P5" s="1">
        <v>66</v>
      </c>
      <c r="Q5" s="1">
        <v>117</v>
      </c>
      <c r="R5" s="1">
        <v>1</v>
      </c>
      <c r="S5" s="1">
        <v>118</v>
      </c>
      <c r="V5" s="6" t="s">
        <v>20</v>
      </c>
      <c r="W5" s="10">
        <f t="shared" si="0"/>
        <v>28</v>
      </c>
      <c r="X5" s="10">
        <f t="shared" si="1"/>
        <v>33</v>
      </c>
      <c r="Y5" s="10">
        <f t="shared" si="2"/>
        <v>43</v>
      </c>
      <c r="Z5" s="10">
        <f t="shared" si="3"/>
        <v>76</v>
      </c>
      <c r="AA5" s="7"/>
      <c r="AB5" s="118" t="s">
        <v>31</v>
      </c>
      <c r="AC5" s="119"/>
      <c r="AD5" s="56" t="s">
        <v>41</v>
      </c>
      <c r="AE5" s="11">
        <f>SUM(L2:L67)</f>
        <v>89</v>
      </c>
      <c r="AF5" s="11">
        <f>SUM(O2:O67)</f>
        <v>117</v>
      </c>
      <c r="AG5" s="12">
        <f>AE5+AF5</f>
        <v>206</v>
      </c>
      <c r="AI5" s="5"/>
      <c r="AJ5" s="5"/>
      <c r="AK5" s="5"/>
      <c r="AL5" s="5"/>
      <c r="AM5" s="5"/>
      <c r="AN5" s="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33</v>
      </c>
      <c r="L6" s="1">
        <v>0</v>
      </c>
      <c r="M6" s="1">
        <v>33</v>
      </c>
      <c r="N6" s="1">
        <v>36</v>
      </c>
      <c r="O6" s="1">
        <v>0</v>
      </c>
      <c r="P6" s="1">
        <v>36</v>
      </c>
      <c r="Q6" s="1">
        <v>69</v>
      </c>
      <c r="R6" s="1">
        <v>0</v>
      </c>
      <c r="S6" s="1">
        <v>69</v>
      </c>
      <c r="V6" s="6" t="s">
        <v>28</v>
      </c>
      <c r="W6" s="10">
        <f t="shared" si="0"/>
        <v>22</v>
      </c>
      <c r="X6" s="10">
        <f t="shared" si="1"/>
        <v>23</v>
      </c>
      <c r="Y6" s="10">
        <f t="shared" si="2"/>
        <v>22</v>
      </c>
      <c r="Z6" s="10">
        <f t="shared" si="3"/>
        <v>45</v>
      </c>
      <c r="AA6" s="7"/>
      <c r="AB6" s="120" t="s">
        <v>33</v>
      </c>
      <c r="AC6" s="121"/>
      <c r="AD6" s="13">
        <f>SUM(J2:J67)</f>
        <v>12561</v>
      </c>
      <c r="AE6" s="13">
        <f>SUM(AE4:AE5)</f>
        <v>14418</v>
      </c>
      <c r="AF6" s="13">
        <f>SUM(AF4:AF5)</f>
        <v>15751</v>
      </c>
      <c r="AG6" s="14">
        <f>SUM(AG4:AG5)</f>
        <v>30169</v>
      </c>
      <c r="AI6" s="5"/>
      <c r="AJ6" s="5"/>
      <c r="AK6" s="5"/>
      <c r="AL6" s="5"/>
      <c r="AM6" s="5"/>
      <c r="AN6" s="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73</v>
      </c>
      <c r="H7" s="1">
        <v>0</v>
      </c>
      <c r="I7" s="1">
        <v>0</v>
      </c>
      <c r="J7" s="1">
        <v>73</v>
      </c>
      <c r="K7" s="1">
        <v>76</v>
      </c>
      <c r="L7" s="1">
        <v>0</v>
      </c>
      <c r="M7" s="1">
        <v>76</v>
      </c>
      <c r="N7" s="1">
        <v>82</v>
      </c>
      <c r="O7" s="1">
        <v>0</v>
      </c>
      <c r="P7" s="1">
        <v>82</v>
      </c>
      <c r="Q7" s="1">
        <v>158</v>
      </c>
      <c r="R7" s="1">
        <v>0</v>
      </c>
      <c r="S7" s="1">
        <v>158</v>
      </c>
      <c r="V7" s="6" t="s">
        <v>30</v>
      </c>
      <c r="W7" s="10">
        <f t="shared" si="0"/>
        <v>59</v>
      </c>
      <c r="X7" s="10">
        <f t="shared" si="1"/>
        <v>52</v>
      </c>
      <c r="Y7" s="10">
        <f t="shared" si="2"/>
        <v>66</v>
      </c>
      <c r="Z7" s="10">
        <f t="shared" si="3"/>
        <v>118</v>
      </c>
      <c r="AA7" s="7"/>
      <c r="AB7" s="122" t="s">
        <v>35</v>
      </c>
      <c r="AC7" s="123"/>
      <c r="AD7" s="57">
        <f>AD8-AD10-AD11</f>
        <v>-2</v>
      </c>
      <c r="AE7" s="57">
        <f>AE8+AE9-AE10-AE11</f>
        <v>-17</v>
      </c>
      <c r="AF7" s="57">
        <f>AF8+AF9-AF10-AF11</f>
        <v>-18</v>
      </c>
      <c r="AG7" s="57">
        <f>AG8+AG9-AG10-AG11</f>
        <v>-35</v>
      </c>
      <c r="AI7" s="5"/>
      <c r="AJ7" s="5"/>
      <c r="AK7" s="5"/>
      <c r="AL7" s="5"/>
      <c r="AM7" s="5"/>
      <c r="AN7" s="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42</v>
      </c>
      <c r="O8" s="1">
        <v>0</v>
      </c>
      <c r="P8" s="1">
        <v>42</v>
      </c>
      <c r="Q8" s="1">
        <v>79</v>
      </c>
      <c r="R8" s="1">
        <v>0</v>
      </c>
      <c r="S8" s="1">
        <v>79</v>
      </c>
      <c r="V8" s="6" t="s">
        <v>32</v>
      </c>
      <c r="W8" s="10">
        <f t="shared" si="0"/>
        <v>36</v>
      </c>
      <c r="X8" s="10">
        <f t="shared" si="1"/>
        <v>33</v>
      </c>
      <c r="Y8" s="10">
        <f t="shared" si="2"/>
        <v>36</v>
      </c>
      <c r="Z8" s="10">
        <f t="shared" si="3"/>
        <v>69</v>
      </c>
      <c r="AA8" s="7"/>
      <c r="AB8" s="124" t="s">
        <v>37</v>
      </c>
      <c r="AC8" s="65" t="s">
        <v>38</v>
      </c>
      <c r="AD8" s="58">
        <v>23</v>
      </c>
      <c r="AE8" s="58">
        <v>21</v>
      </c>
      <c r="AF8" s="58">
        <v>18</v>
      </c>
      <c r="AG8" s="58">
        <f>SUM(AE8:AF8)</f>
        <v>39</v>
      </c>
      <c r="AI8" s="5"/>
      <c r="AJ8" s="5"/>
      <c r="AK8" s="33"/>
      <c r="AL8" s="5"/>
      <c r="AM8" s="5"/>
      <c r="AN8" s="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6" t="s">
        <v>34</v>
      </c>
      <c r="W9" s="10">
        <f t="shared" si="0"/>
        <v>73</v>
      </c>
      <c r="X9" s="10">
        <f t="shared" si="1"/>
        <v>76</v>
      </c>
      <c r="Y9" s="10">
        <f t="shared" si="2"/>
        <v>82</v>
      </c>
      <c r="Z9" s="10">
        <f t="shared" si="3"/>
        <v>158</v>
      </c>
      <c r="AA9" s="7"/>
      <c r="AB9" s="125"/>
      <c r="AC9" s="59" t="s">
        <v>40</v>
      </c>
      <c r="AD9" s="59" t="s">
        <v>41</v>
      </c>
      <c r="AE9" s="60">
        <v>5</v>
      </c>
      <c r="AF9" s="60">
        <v>1</v>
      </c>
      <c r="AG9" s="60">
        <f t="shared" ref="AG9:AG11" si="4">SUM(AE9:AF9)</f>
        <v>6</v>
      </c>
      <c r="AI9" s="5"/>
      <c r="AJ9" s="5"/>
      <c r="AK9" s="5"/>
      <c r="AL9" s="5"/>
      <c r="AM9" s="5"/>
      <c r="AN9" s="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131</v>
      </c>
      <c r="L10" s="1">
        <v>0</v>
      </c>
      <c r="M10" s="1">
        <v>131</v>
      </c>
      <c r="N10" s="1">
        <v>142</v>
      </c>
      <c r="O10" s="1">
        <v>1</v>
      </c>
      <c r="P10" s="1">
        <v>143</v>
      </c>
      <c r="Q10" s="1">
        <v>273</v>
      </c>
      <c r="R10" s="1">
        <v>1</v>
      </c>
      <c r="S10" s="1">
        <v>274</v>
      </c>
      <c r="V10" s="6" t="s">
        <v>36</v>
      </c>
      <c r="W10" s="10">
        <f t="shared" si="0"/>
        <v>38</v>
      </c>
      <c r="X10" s="10">
        <f t="shared" si="1"/>
        <v>37</v>
      </c>
      <c r="Y10" s="10">
        <f t="shared" si="2"/>
        <v>42</v>
      </c>
      <c r="Z10" s="10">
        <f t="shared" si="3"/>
        <v>79</v>
      </c>
      <c r="AA10" s="7"/>
      <c r="AB10" s="125"/>
      <c r="AC10" s="65" t="s">
        <v>43</v>
      </c>
      <c r="AD10" s="58">
        <v>19</v>
      </c>
      <c r="AE10" s="58">
        <v>28</v>
      </c>
      <c r="AF10" s="58">
        <v>32</v>
      </c>
      <c r="AG10" s="58">
        <f t="shared" si="4"/>
        <v>60</v>
      </c>
      <c r="AI10" s="5"/>
      <c r="AJ10" s="5"/>
      <c r="AK10" s="5"/>
      <c r="AL10" s="5"/>
      <c r="AM10" s="5"/>
      <c r="AN10" s="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94</v>
      </c>
      <c r="H11" s="1">
        <v>3</v>
      </c>
      <c r="I11" s="1">
        <v>0</v>
      </c>
      <c r="J11" s="1">
        <v>97</v>
      </c>
      <c r="K11" s="1">
        <v>94</v>
      </c>
      <c r="L11" s="1">
        <v>2</v>
      </c>
      <c r="M11" s="1">
        <v>96</v>
      </c>
      <c r="N11" s="1">
        <v>96</v>
      </c>
      <c r="O11" s="1">
        <v>1</v>
      </c>
      <c r="P11" s="1">
        <v>97</v>
      </c>
      <c r="Q11" s="1">
        <v>190</v>
      </c>
      <c r="R11" s="1">
        <v>3</v>
      </c>
      <c r="S11" s="1">
        <v>193</v>
      </c>
      <c r="V11" s="6" t="s">
        <v>39</v>
      </c>
      <c r="W11" s="10">
        <f t="shared" si="0"/>
        <v>56</v>
      </c>
      <c r="X11" s="10">
        <f t="shared" si="1"/>
        <v>55</v>
      </c>
      <c r="Y11" s="10">
        <f t="shared" si="2"/>
        <v>51</v>
      </c>
      <c r="Z11" s="10">
        <f t="shared" si="3"/>
        <v>106</v>
      </c>
      <c r="AA11" s="7"/>
      <c r="AB11" s="126"/>
      <c r="AC11" s="66" t="s">
        <v>45</v>
      </c>
      <c r="AD11" s="37">
        <v>6</v>
      </c>
      <c r="AE11" s="37">
        <v>15</v>
      </c>
      <c r="AF11" s="37">
        <v>5</v>
      </c>
      <c r="AG11" s="58">
        <f t="shared" si="4"/>
        <v>20</v>
      </c>
      <c r="AI11" s="5"/>
      <c r="AJ11" s="5"/>
      <c r="AK11" s="5"/>
      <c r="AL11" s="5"/>
      <c r="AM11" s="5"/>
      <c r="AN11" s="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60</v>
      </c>
      <c r="L12" s="1">
        <v>0</v>
      </c>
      <c r="M12" s="1">
        <v>60</v>
      </c>
      <c r="N12" s="1">
        <v>64</v>
      </c>
      <c r="O12" s="1">
        <v>0</v>
      </c>
      <c r="P12" s="1">
        <v>64</v>
      </c>
      <c r="Q12" s="1">
        <v>124</v>
      </c>
      <c r="R12" s="1">
        <v>0</v>
      </c>
      <c r="S12" s="1">
        <v>124</v>
      </c>
      <c r="V12" s="6" t="s">
        <v>42</v>
      </c>
      <c r="W12" s="10">
        <f t="shared" si="0"/>
        <v>120</v>
      </c>
      <c r="X12" s="10">
        <f t="shared" si="1"/>
        <v>131</v>
      </c>
      <c r="Y12" s="10">
        <f t="shared" si="2"/>
        <v>143</v>
      </c>
      <c r="Z12" s="10">
        <f t="shared" si="3"/>
        <v>274</v>
      </c>
      <c r="AA12" s="7"/>
      <c r="AB12" s="15"/>
      <c r="AC12" s="16"/>
      <c r="AD12" s="17"/>
      <c r="AE12" s="17"/>
      <c r="AF12" s="17"/>
      <c r="AG12" s="1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120</v>
      </c>
      <c r="L13" s="1">
        <v>2</v>
      </c>
      <c r="M13" s="1">
        <v>122</v>
      </c>
      <c r="N13" s="1">
        <v>122</v>
      </c>
      <c r="O13" s="1">
        <v>2</v>
      </c>
      <c r="P13" s="1">
        <v>124</v>
      </c>
      <c r="Q13" s="1">
        <v>242</v>
      </c>
      <c r="R13" s="1">
        <v>4</v>
      </c>
      <c r="S13" s="1">
        <v>246</v>
      </c>
      <c r="V13" s="6" t="s">
        <v>44</v>
      </c>
      <c r="W13" s="10">
        <f t="shared" si="0"/>
        <v>97</v>
      </c>
      <c r="X13" s="10">
        <f t="shared" si="1"/>
        <v>96</v>
      </c>
      <c r="Y13" s="10">
        <f t="shared" si="2"/>
        <v>97</v>
      </c>
      <c r="Z13" s="10">
        <f t="shared" si="3"/>
        <v>193</v>
      </c>
      <c r="AA13" s="18"/>
      <c r="AB13" s="131" t="s">
        <v>48</v>
      </c>
      <c r="AC13" s="132"/>
      <c r="AD13" s="112"/>
      <c r="AE13" s="129"/>
      <c r="AF13" s="129"/>
      <c r="AG13" s="130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12</v>
      </c>
      <c r="L14" s="1">
        <v>0</v>
      </c>
      <c r="M14" s="1">
        <v>12</v>
      </c>
      <c r="N14" s="1">
        <v>13</v>
      </c>
      <c r="O14" s="1">
        <v>0</v>
      </c>
      <c r="P14" s="1">
        <v>13</v>
      </c>
      <c r="Q14" s="1">
        <v>25</v>
      </c>
      <c r="R14" s="1">
        <v>0</v>
      </c>
      <c r="S14" s="1">
        <v>25</v>
      </c>
      <c r="V14" s="6" t="s">
        <v>46</v>
      </c>
      <c r="W14" s="10">
        <f t="shared" si="0"/>
        <v>52</v>
      </c>
      <c r="X14" s="10">
        <f t="shared" si="1"/>
        <v>60</v>
      </c>
      <c r="Y14" s="10">
        <f t="shared" si="2"/>
        <v>64</v>
      </c>
      <c r="Z14" s="10">
        <f t="shared" si="3"/>
        <v>124</v>
      </c>
      <c r="AA14" s="18"/>
      <c r="AB14" s="20"/>
      <c r="AC14" s="21"/>
      <c r="AD14" s="40" t="s">
        <v>22</v>
      </c>
      <c r="AE14" s="40" t="s">
        <v>23</v>
      </c>
      <c r="AF14" s="40" t="s">
        <v>24</v>
      </c>
      <c r="AG14" s="40" t="s">
        <v>25</v>
      </c>
      <c r="AI14" s="23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6" t="s">
        <v>47</v>
      </c>
      <c r="W15" s="10">
        <f t="shared" si="0"/>
        <v>106</v>
      </c>
      <c r="X15" s="10">
        <f t="shared" si="1"/>
        <v>122</v>
      </c>
      <c r="Y15" s="10">
        <f t="shared" si="2"/>
        <v>124</v>
      </c>
      <c r="Z15" s="10">
        <f t="shared" si="3"/>
        <v>246</v>
      </c>
      <c r="AA15" s="18"/>
      <c r="AB15" s="127" t="s">
        <v>51</v>
      </c>
      <c r="AC15" s="128"/>
      <c r="AD15" s="24">
        <f>VLOOKUP($A22,$A$2:$S$67,10,FALSE)+AD16</f>
        <v>791</v>
      </c>
      <c r="AE15" s="24">
        <f>VLOOKUP($A22,$A$2:$S$67,13,FALSE)+AE16</f>
        <v>837</v>
      </c>
      <c r="AF15" s="24">
        <f>VLOOKUP($A22,$A$2:$S$67,16,FALSE)+AF16</f>
        <v>956</v>
      </c>
      <c r="AG15" s="24">
        <f t="shared" ref="AG15:AG23" si="5">AE15+AF15</f>
        <v>1793</v>
      </c>
      <c r="AI15" s="23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29</v>
      </c>
      <c r="L16" s="1">
        <v>0</v>
      </c>
      <c r="M16" s="1">
        <v>29</v>
      </c>
      <c r="N16" s="1">
        <v>37</v>
      </c>
      <c r="O16" s="1">
        <v>0</v>
      </c>
      <c r="P16" s="1">
        <v>37</v>
      </c>
      <c r="Q16" s="1">
        <v>66</v>
      </c>
      <c r="R16" s="1">
        <v>0</v>
      </c>
      <c r="S16" s="1">
        <v>66</v>
      </c>
      <c r="V16" s="6" t="s">
        <v>49</v>
      </c>
      <c r="W16" s="10">
        <f t="shared" si="0"/>
        <v>12</v>
      </c>
      <c r="X16" s="10">
        <f t="shared" si="1"/>
        <v>12</v>
      </c>
      <c r="Y16" s="10">
        <f t="shared" si="2"/>
        <v>13</v>
      </c>
      <c r="Z16" s="10">
        <f t="shared" si="3"/>
        <v>25</v>
      </c>
      <c r="AA16" s="18"/>
      <c r="AB16" s="42" t="s">
        <v>53</v>
      </c>
      <c r="AC16" s="50" t="s">
        <v>54</v>
      </c>
      <c r="AD16" s="49">
        <f>VLOOKUP($A36,$A$2:$S$67,10,FALSE)</f>
        <v>650</v>
      </c>
      <c r="AE16" s="49">
        <f>VLOOKUP($A36,$A$2:$S$67,13,FALSE)</f>
        <v>697</v>
      </c>
      <c r="AF16" s="47">
        <f>VLOOKUP($A36,$A$2:$S$67,16,FALSE)</f>
        <v>797</v>
      </c>
      <c r="AG16" s="51">
        <f t="shared" si="5"/>
        <v>1494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41</v>
      </c>
      <c r="L17" s="1">
        <v>0</v>
      </c>
      <c r="M17" s="1">
        <v>41</v>
      </c>
      <c r="N17" s="1">
        <v>38</v>
      </c>
      <c r="O17" s="1">
        <v>0</v>
      </c>
      <c r="P17" s="1">
        <v>38</v>
      </c>
      <c r="Q17" s="1">
        <v>79</v>
      </c>
      <c r="R17" s="1">
        <v>0</v>
      </c>
      <c r="S17" s="1">
        <v>79</v>
      </c>
      <c r="V17" s="6" t="s">
        <v>50</v>
      </c>
      <c r="W17" s="10">
        <f t="shared" si="0"/>
        <v>35</v>
      </c>
      <c r="X17" s="10">
        <f t="shared" si="1"/>
        <v>31</v>
      </c>
      <c r="Y17" s="10">
        <f t="shared" si="2"/>
        <v>43</v>
      </c>
      <c r="Z17" s="10">
        <f t="shared" si="3"/>
        <v>74</v>
      </c>
      <c r="AA17" s="18"/>
      <c r="AB17" s="112" t="s">
        <v>56</v>
      </c>
      <c r="AC17" s="113"/>
      <c r="AD17" s="25">
        <f t="shared" ref="AD17:AD23" si="6">VLOOKUP($A23,$A$2:$S$67,10,FALSE)</f>
        <v>224</v>
      </c>
      <c r="AE17" s="25">
        <f t="shared" ref="AE17:AE23" si="7">VLOOKUP($A23,$A$2:$S$67,13,FALSE)</f>
        <v>186</v>
      </c>
      <c r="AF17" s="25">
        <f t="shared" ref="AF17:AF23" si="8">VLOOKUP($A23,$A$2:$S$67,16,FALSE)</f>
        <v>257</v>
      </c>
      <c r="AG17" s="11">
        <f t="shared" si="5"/>
        <v>443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286</v>
      </c>
      <c r="H18" s="1">
        <v>2</v>
      </c>
      <c r="I18" s="1">
        <v>1</v>
      </c>
      <c r="J18" s="1">
        <v>289</v>
      </c>
      <c r="K18" s="1">
        <v>296</v>
      </c>
      <c r="L18" s="1">
        <v>3</v>
      </c>
      <c r="M18" s="1">
        <v>299</v>
      </c>
      <c r="N18" s="1">
        <v>312</v>
      </c>
      <c r="O18" s="1">
        <v>2</v>
      </c>
      <c r="P18" s="1">
        <v>314</v>
      </c>
      <c r="Q18" s="1">
        <v>608</v>
      </c>
      <c r="R18" s="1">
        <v>5</v>
      </c>
      <c r="S18" s="1">
        <v>613</v>
      </c>
      <c r="V18" s="6" t="s">
        <v>52</v>
      </c>
      <c r="W18" s="10">
        <f t="shared" si="0"/>
        <v>31</v>
      </c>
      <c r="X18" s="10">
        <f t="shared" si="1"/>
        <v>29</v>
      </c>
      <c r="Y18" s="10">
        <f t="shared" si="2"/>
        <v>37</v>
      </c>
      <c r="Z18" s="10">
        <f t="shared" si="3"/>
        <v>66</v>
      </c>
      <c r="AA18" s="18"/>
      <c r="AB18" s="112" t="s">
        <v>58</v>
      </c>
      <c r="AC18" s="113"/>
      <c r="AD18" s="25">
        <f t="shared" si="6"/>
        <v>450</v>
      </c>
      <c r="AE18" s="25">
        <f t="shared" si="7"/>
        <v>444</v>
      </c>
      <c r="AF18" s="25">
        <f t="shared" si="8"/>
        <v>518</v>
      </c>
      <c r="AG18" s="11">
        <f t="shared" si="5"/>
        <v>962</v>
      </c>
      <c r="AI18" s="23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170</v>
      </c>
      <c r="H19" s="1">
        <v>0</v>
      </c>
      <c r="I19" s="1">
        <v>1</v>
      </c>
      <c r="J19" s="1">
        <v>171</v>
      </c>
      <c r="K19" s="1">
        <v>165</v>
      </c>
      <c r="L19" s="1">
        <v>0</v>
      </c>
      <c r="M19" s="1">
        <v>165</v>
      </c>
      <c r="N19" s="1">
        <v>195</v>
      </c>
      <c r="O19" s="1">
        <v>1</v>
      </c>
      <c r="P19" s="1">
        <v>196</v>
      </c>
      <c r="Q19" s="1">
        <v>360</v>
      </c>
      <c r="R19" s="1">
        <v>1</v>
      </c>
      <c r="S19" s="1">
        <v>361</v>
      </c>
      <c r="V19" s="6" t="s">
        <v>55</v>
      </c>
      <c r="W19" s="10">
        <f t="shared" si="0"/>
        <v>39</v>
      </c>
      <c r="X19" s="10">
        <f t="shared" si="1"/>
        <v>41</v>
      </c>
      <c r="Y19" s="10">
        <f t="shared" si="2"/>
        <v>38</v>
      </c>
      <c r="Z19" s="10">
        <f t="shared" si="3"/>
        <v>79</v>
      </c>
      <c r="AA19" s="18"/>
      <c r="AB19" s="112" t="s">
        <v>60</v>
      </c>
      <c r="AC19" s="113"/>
      <c r="AD19" s="25">
        <f t="shared" si="6"/>
        <v>264</v>
      </c>
      <c r="AE19" s="25">
        <f t="shared" si="7"/>
        <v>128</v>
      </c>
      <c r="AF19" s="25">
        <f t="shared" si="8"/>
        <v>260</v>
      </c>
      <c r="AG19" s="11">
        <f t="shared" si="5"/>
        <v>388</v>
      </c>
      <c r="AI19" s="23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82</v>
      </c>
      <c r="L20" s="1">
        <v>0</v>
      </c>
      <c r="M20" s="1">
        <v>82</v>
      </c>
      <c r="N20" s="1">
        <v>78</v>
      </c>
      <c r="O20" s="1">
        <v>1</v>
      </c>
      <c r="P20" s="1">
        <v>79</v>
      </c>
      <c r="Q20" s="1">
        <v>160</v>
      </c>
      <c r="R20" s="1">
        <v>1</v>
      </c>
      <c r="S20" s="1">
        <v>161</v>
      </c>
      <c r="V20" s="6" t="s">
        <v>62</v>
      </c>
      <c r="W20" s="10">
        <f t="shared" si="0"/>
        <v>289</v>
      </c>
      <c r="X20" s="10">
        <f t="shared" si="1"/>
        <v>299</v>
      </c>
      <c r="Y20" s="10">
        <f t="shared" si="2"/>
        <v>314</v>
      </c>
      <c r="Z20" s="10">
        <f t="shared" si="3"/>
        <v>613</v>
      </c>
      <c r="AA20" s="18"/>
      <c r="AB20" s="112" t="s">
        <v>63</v>
      </c>
      <c r="AC20" s="113"/>
      <c r="AD20" s="25">
        <f t="shared" si="6"/>
        <v>502</v>
      </c>
      <c r="AE20" s="25">
        <f t="shared" si="7"/>
        <v>490</v>
      </c>
      <c r="AF20" s="25">
        <f t="shared" si="8"/>
        <v>562</v>
      </c>
      <c r="AG20" s="11">
        <f t="shared" si="5"/>
        <v>1052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6" t="s">
        <v>59</v>
      </c>
      <c r="W21" s="10">
        <f t="shared" si="0"/>
        <v>171</v>
      </c>
      <c r="X21" s="10">
        <f t="shared" si="1"/>
        <v>165</v>
      </c>
      <c r="Y21" s="10">
        <f t="shared" si="2"/>
        <v>196</v>
      </c>
      <c r="Z21" s="10">
        <f t="shared" si="3"/>
        <v>361</v>
      </c>
      <c r="AA21" s="18"/>
      <c r="AB21" s="112" t="s">
        <v>65</v>
      </c>
      <c r="AC21" s="113"/>
      <c r="AD21" s="25">
        <f t="shared" si="6"/>
        <v>305</v>
      </c>
      <c r="AE21" s="25">
        <f t="shared" si="7"/>
        <v>281</v>
      </c>
      <c r="AF21" s="25">
        <f t="shared" si="8"/>
        <v>345</v>
      </c>
      <c r="AG21" s="11">
        <f t="shared" si="5"/>
        <v>626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137</v>
      </c>
      <c r="H22" s="1">
        <v>2</v>
      </c>
      <c r="I22" s="1">
        <v>2</v>
      </c>
      <c r="J22" s="1">
        <v>141</v>
      </c>
      <c r="K22" s="1">
        <v>137</v>
      </c>
      <c r="L22" s="1">
        <v>3</v>
      </c>
      <c r="M22" s="1">
        <v>140</v>
      </c>
      <c r="N22" s="1">
        <v>155</v>
      </c>
      <c r="O22" s="1">
        <v>4</v>
      </c>
      <c r="P22" s="1">
        <v>159</v>
      </c>
      <c r="Q22" s="1">
        <v>292</v>
      </c>
      <c r="R22" s="1">
        <v>7</v>
      </c>
      <c r="S22" s="1">
        <v>299</v>
      </c>
      <c r="V22" s="26" t="s">
        <v>67</v>
      </c>
      <c r="W22" s="10">
        <f>AD15+AD17+AD18</f>
        <v>1465</v>
      </c>
      <c r="X22" s="10">
        <f>AE15+AE17+AE18</f>
        <v>1467</v>
      </c>
      <c r="Y22" s="10">
        <f>AF15+AF17+AF18</f>
        <v>1731</v>
      </c>
      <c r="Z22" s="10">
        <f t="shared" si="3"/>
        <v>3198</v>
      </c>
      <c r="AA22" s="18"/>
      <c r="AB22" s="112" t="s">
        <v>68</v>
      </c>
      <c r="AC22" s="113"/>
      <c r="AD22" s="25">
        <f t="shared" si="6"/>
        <v>302</v>
      </c>
      <c r="AE22" s="25">
        <f t="shared" si="7"/>
        <v>310</v>
      </c>
      <c r="AF22" s="25">
        <f t="shared" si="8"/>
        <v>340</v>
      </c>
      <c r="AG22" s="11">
        <f t="shared" si="5"/>
        <v>650</v>
      </c>
      <c r="AI22" s="23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223</v>
      </c>
      <c r="H23" s="1">
        <v>1</v>
      </c>
      <c r="I23" s="1">
        <v>0</v>
      </c>
      <c r="J23" s="1">
        <v>224</v>
      </c>
      <c r="K23" s="1">
        <v>185</v>
      </c>
      <c r="L23" s="1">
        <v>1</v>
      </c>
      <c r="M23" s="1">
        <v>186</v>
      </c>
      <c r="N23" s="1">
        <v>257</v>
      </c>
      <c r="O23" s="1">
        <v>0</v>
      </c>
      <c r="P23" s="1">
        <v>257</v>
      </c>
      <c r="Q23" s="1">
        <v>442</v>
      </c>
      <c r="R23" s="1">
        <v>1</v>
      </c>
      <c r="S23" s="1">
        <v>443</v>
      </c>
      <c r="V23" s="26" t="s">
        <v>70</v>
      </c>
      <c r="W23" s="10">
        <f>AD19+AD20+AD21+AD22+AD23</f>
        <v>1839</v>
      </c>
      <c r="X23" s="10">
        <f>AE19+AE20+AE21+AE22+AE23</f>
        <v>1658</v>
      </c>
      <c r="Y23" s="10">
        <f>AF19+AF20+AF21+AF22+AF23</f>
        <v>2022</v>
      </c>
      <c r="Z23" s="10">
        <f t="shared" si="3"/>
        <v>3680</v>
      </c>
      <c r="AA23" s="18"/>
      <c r="AB23" s="112" t="s">
        <v>71</v>
      </c>
      <c r="AC23" s="113"/>
      <c r="AD23" s="25">
        <f t="shared" si="6"/>
        <v>466</v>
      </c>
      <c r="AE23" s="25">
        <f t="shared" si="7"/>
        <v>449</v>
      </c>
      <c r="AF23" s="25">
        <f t="shared" si="8"/>
        <v>515</v>
      </c>
      <c r="AG23" s="11">
        <f t="shared" si="5"/>
        <v>964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442</v>
      </c>
      <c r="H24" s="1">
        <v>8</v>
      </c>
      <c r="I24" s="1">
        <v>0</v>
      </c>
      <c r="J24" s="1">
        <v>450</v>
      </c>
      <c r="K24" s="1">
        <v>436</v>
      </c>
      <c r="L24" s="1">
        <v>8</v>
      </c>
      <c r="M24" s="1">
        <v>444</v>
      </c>
      <c r="N24" s="1">
        <v>518</v>
      </c>
      <c r="O24" s="1">
        <v>0</v>
      </c>
      <c r="P24" s="1">
        <v>518</v>
      </c>
      <c r="Q24" s="1">
        <v>954</v>
      </c>
      <c r="R24" s="1">
        <v>8</v>
      </c>
      <c r="S24" s="1">
        <v>962</v>
      </c>
      <c r="V24" s="26" t="s">
        <v>72</v>
      </c>
      <c r="W24" s="10">
        <f>AD31+AD32</f>
        <v>1378</v>
      </c>
      <c r="X24" s="10">
        <f>AE31+AE32</f>
        <v>1656</v>
      </c>
      <c r="Y24" s="10">
        <f>AF31+AF32</f>
        <v>1801</v>
      </c>
      <c r="Z24" s="10">
        <f t="shared" si="3"/>
        <v>3457</v>
      </c>
      <c r="AA24" s="7"/>
      <c r="AB24" s="112" t="s">
        <v>73</v>
      </c>
      <c r="AC24" s="113"/>
      <c r="AD24" s="11">
        <f>AD15+SUM(AD17:AD23)</f>
        <v>3304</v>
      </c>
      <c r="AE24" s="11">
        <f>AE15+SUM(AE17:AE23)</f>
        <v>3125</v>
      </c>
      <c r="AF24" s="11">
        <f>AF15+SUM(AF17:AF23)</f>
        <v>3753</v>
      </c>
      <c r="AG24" s="11">
        <f>AG15+SUM(AG17:AG23)</f>
        <v>6878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264</v>
      </c>
      <c r="H25" s="1">
        <v>0</v>
      </c>
      <c r="I25" s="1">
        <v>0</v>
      </c>
      <c r="J25" s="1">
        <v>264</v>
      </c>
      <c r="K25" s="1">
        <v>128</v>
      </c>
      <c r="L25" s="1">
        <v>0</v>
      </c>
      <c r="M25" s="1">
        <v>128</v>
      </c>
      <c r="N25" s="1">
        <v>260</v>
      </c>
      <c r="O25" s="1">
        <v>0</v>
      </c>
      <c r="P25" s="1">
        <v>260</v>
      </c>
      <c r="Q25" s="1">
        <v>388</v>
      </c>
      <c r="R25" s="1">
        <v>0</v>
      </c>
      <c r="S25" s="1">
        <v>388</v>
      </c>
      <c r="V25" s="26" t="s">
        <v>75</v>
      </c>
      <c r="W25" s="10">
        <f>AD33+AD34</f>
        <v>501</v>
      </c>
      <c r="X25" s="10">
        <f>AE33+AE34</f>
        <v>509</v>
      </c>
      <c r="Y25" s="10">
        <f>AF33+AF34</f>
        <v>571</v>
      </c>
      <c r="Z25" s="10">
        <f t="shared" si="3"/>
        <v>1080</v>
      </c>
      <c r="AA25" s="7"/>
      <c r="AB25" s="15"/>
      <c r="AC25" s="27" t="s">
        <v>76</v>
      </c>
      <c r="AD25" s="28"/>
      <c r="AE25" s="28"/>
      <c r="AF25" s="28"/>
      <c r="AG25" s="28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500</v>
      </c>
      <c r="H26" s="1">
        <v>0</v>
      </c>
      <c r="I26" s="1">
        <v>2</v>
      </c>
      <c r="J26" s="1">
        <v>502</v>
      </c>
      <c r="K26" s="1">
        <v>489</v>
      </c>
      <c r="L26" s="1">
        <v>1</v>
      </c>
      <c r="M26" s="1">
        <v>490</v>
      </c>
      <c r="N26" s="1">
        <v>561</v>
      </c>
      <c r="O26" s="1">
        <v>1</v>
      </c>
      <c r="P26" s="1">
        <v>562</v>
      </c>
      <c r="Q26" s="1">
        <v>1050</v>
      </c>
      <c r="R26" s="1">
        <v>2</v>
      </c>
      <c r="S26" s="1">
        <v>1052</v>
      </c>
      <c r="V26" s="26" t="s">
        <v>77</v>
      </c>
      <c r="W26" s="10">
        <f>AD35+AD36+AD37</f>
        <v>2274</v>
      </c>
      <c r="X26" s="10">
        <f>AE35+AE36+AE37</f>
        <v>3137</v>
      </c>
      <c r="Y26" s="10">
        <f>AF35+AF36+AF37</f>
        <v>3244</v>
      </c>
      <c r="Z26" s="10">
        <f t="shared" si="3"/>
        <v>6381</v>
      </c>
      <c r="AA26" s="7"/>
      <c r="AB26" s="15"/>
      <c r="AC26" s="16"/>
      <c r="AD26" s="17"/>
      <c r="AE26" s="17"/>
      <c r="AF26" s="17"/>
      <c r="AG26" s="17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280</v>
      </c>
      <c r="L27" s="1">
        <v>1</v>
      </c>
      <c r="M27" s="1">
        <v>281</v>
      </c>
      <c r="N27" s="1">
        <v>344</v>
      </c>
      <c r="O27" s="1">
        <v>1</v>
      </c>
      <c r="P27" s="1">
        <v>345</v>
      </c>
      <c r="Q27" s="1">
        <v>624</v>
      </c>
      <c r="R27" s="1">
        <v>2</v>
      </c>
      <c r="S27" s="1">
        <v>626</v>
      </c>
      <c r="V27" s="26" t="s">
        <v>78</v>
      </c>
      <c r="W27" s="10">
        <f>VLOOKUP($A20,$A$2:$S$67,10,FALSE)</f>
        <v>88</v>
      </c>
      <c r="X27" s="10">
        <f>VLOOKUP($A20,$A$2:$S$67,13,FALSE)</f>
        <v>82</v>
      </c>
      <c r="Y27" s="10">
        <f>VLOOKUP($A20,$A$2:$S$67,16,FALSE)</f>
        <v>79</v>
      </c>
      <c r="Z27" s="10">
        <f t="shared" si="3"/>
        <v>161</v>
      </c>
      <c r="AA27" s="7"/>
      <c r="AB27" s="15"/>
      <c r="AC27" s="16"/>
      <c r="AD27" s="17"/>
      <c r="AE27" s="17"/>
      <c r="AF27" s="17"/>
      <c r="AG27" s="17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300</v>
      </c>
      <c r="H28" s="1">
        <v>1</v>
      </c>
      <c r="I28" s="1">
        <v>1</v>
      </c>
      <c r="J28" s="1">
        <v>302</v>
      </c>
      <c r="K28" s="1">
        <v>309</v>
      </c>
      <c r="L28" s="1">
        <v>1</v>
      </c>
      <c r="M28" s="1">
        <v>310</v>
      </c>
      <c r="N28" s="1">
        <v>338</v>
      </c>
      <c r="O28" s="1">
        <v>2</v>
      </c>
      <c r="P28" s="1">
        <v>340</v>
      </c>
      <c r="Q28" s="1">
        <v>647</v>
      </c>
      <c r="R28" s="1">
        <v>3</v>
      </c>
      <c r="S28" s="1">
        <v>650</v>
      </c>
      <c r="V28" s="26" t="s">
        <v>79</v>
      </c>
      <c r="W28" s="10">
        <f>AD50</f>
        <v>1770</v>
      </c>
      <c r="X28" s="10">
        <f>AE50</f>
        <v>2610</v>
      </c>
      <c r="Y28" s="10">
        <f>AF50</f>
        <v>2747</v>
      </c>
      <c r="Z28" s="10">
        <f t="shared" si="3"/>
        <v>5357</v>
      </c>
      <c r="AA28" s="7"/>
      <c r="AB28" s="15"/>
      <c r="AC28" s="16"/>
      <c r="AD28" s="17"/>
      <c r="AE28" s="17"/>
      <c r="AF28" s="17"/>
      <c r="AG28" s="17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462</v>
      </c>
      <c r="H29" s="1">
        <v>0</v>
      </c>
      <c r="I29" s="1">
        <v>4</v>
      </c>
      <c r="J29" s="1">
        <v>466</v>
      </c>
      <c r="K29" s="1">
        <v>448</v>
      </c>
      <c r="L29" s="1">
        <v>1</v>
      </c>
      <c r="M29" s="1">
        <v>449</v>
      </c>
      <c r="N29" s="1">
        <v>512</v>
      </c>
      <c r="O29" s="1">
        <v>3</v>
      </c>
      <c r="P29" s="1">
        <v>515</v>
      </c>
      <c r="Q29" s="1">
        <v>960</v>
      </c>
      <c r="R29" s="1">
        <v>4</v>
      </c>
      <c r="S29" s="1">
        <v>964</v>
      </c>
      <c r="V29" s="6" t="s">
        <v>80</v>
      </c>
      <c r="W29" s="10">
        <f t="shared" ref="W29:W52" si="9">VLOOKUP($A44,$A$2:$S$67,10,FALSE)</f>
        <v>45</v>
      </c>
      <c r="X29" s="10">
        <f t="shared" ref="X29:X52" si="10">VLOOKUP($A44,$A$2:$S$67,13,FALSE)</f>
        <v>39</v>
      </c>
      <c r="Y29" s="10">
        <f t="shared" ref="Y29:Y52" si="11">VLOOKUP($A44,$A$2:$S$67,16,FALSE)</f>
        <v>46</v>
      </c>
      <c r="Z29" s="10">
        <f t="shared" si="3"/>
        <v>85</v>
      </c>
      <c r="AA29" s="7"/>
      <c r="AB29" s="112" t="s">
        <v>81</v>
      </c>
      <c r="AC29" s="113"/>
      <c r="AD29" s="20"/>
      <c r="AE29" s="43"/>
      <c r="AF29" s="43"/>
      <c r="AG29" s="44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701</v>
      </c>
      <c r="H30" s="1">
        <v>0</v>
      </c>
      <c r="I30" s="1">
        <v>3</v>
      </c>
      <c r="J30" s="1">
        <v>704</v>
      </c>
      <c r="K30" s="1">
        <v>837</v>
      </c>
      <c r="L30" s="1">
        <v>1</v>
      </c>
      <c r="M30" s="1">
        <v>838</v>
      </c>
      <c r="N30" s="1">
        <v>905</v>
      </c>
      <c r="O30" s="1">
        <v>2</v>
      </c>
      <c r="P30" s="1">
        <v>907</v>
      </c>
      <c r="Q30" s="1">
        <v>1742</v>
      </c>
      <c r="R30" s="1">
        <v>3</v>
      </c>
      <c r="S30" s="1">
        <v>1745</v>
      </c>
      <c r="V30" s="6" t="s">
        <v>83</v>
      </c>
      <c r="W30" s="10">
        <f t="shared" si="9"/>
        <v>83</v>
      </c>
      <c r="X30" s="10">
        <f t="shared" si="10"/>
        <v>92</v>
      </c>
      <c r="Y30" s="10">
        <f t="shared" si="11"/>
        <v>96</v>
      </c>
      <c r="Z30" s="10">
        <f t="shared" si="3"/>
        <v>188</v>
      </c>
      <c r="AA30" s="7"/>
      <c r="AB30" s="20"/>
      <c r="AC30" s="21"/>
      <c r="AD30" s="40" t="s">
        <v>22</v>
      </c>
      <c r="AE30" s="40" t="s">
        <v>23</v>
      </c>
      <c r="AF30" s="40" t="s">
        <v>24</v>
      </c>
      <c r="AG30" s="40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668</v>
      </c>
      <c r="H31" s="1">
        <v>1</v>
      </c>
      <c r="I31" s="1">
        <v>5</v>
      </c>
      <c r="J31" s="1">
        <v>674</v>
      </c>
      <c r="K31" s="1">
        <v>815</v>
      </c>
      <c r="L31" s="1">
        <v>3</v>
      </c>
      <c r="M31" s="1">
        <v>818</v>
      </c>
      <c r="N31" s="1">
        <v>889</v>
      </c>
      <c r="O31" s="1">
        <v>5</v>
      </c>
      <c r="P31" s="1">
        <v>894</v>
      </c>
      <c r="Q31" s="1">
        <v>1704</v>
      </c>
      <c r="R31" s="1">
        <v>8</v>
      </c>
      <c r="S31" s="1">
        <v>1712</v>
      </c>
      <c r="V31" s="6" t="s">
        <v>85</v>
      </c>
      <c r="W31" s="10">
        <f t="shared" si="9"/>
        <v>69</v>
      </c>
      <c r="X31" s="10">
        <f t="shared" si="10"/>
        <v>71</v>
      </c>
      <c r="Y31" s="10">
        <f t="shared" si="11"/>
        <v>78</v>
      </c>
      <c r="Z31" s="10">
        <f t="shared" si="3"/>
        <v>149</v>
      </c>
      <c r="AA31" s="18"/>
      <c r="AB31" s="112" t="s">
        <v>86</v>
      </c>
      <c r="AC31" s="113"/>
      <c r="AD31" s="25">
        <f>VLOOKUP($A30,$A$2:$S$67,10,FALSE)</f>
        <v>704</v>
      </c>
      <c r="AE31" s="25">
        <f>VLOOKUP($A30,$A$2:$S$67,13,FALSE)</f>
        <v>838</v>
      </c>
      <c r="AF31" s="25">
        <f>VLOOKUP($A30,$A$2:$S$67,16,FALSE)</f>
        <v>907</v>
      </c>
      <c r="AG31" s="11">
        <f t="shared" ref="AG31:AG37" si="12">AE31+AF31</f>
        <v>1745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688</v>
      </c>
      <c r="H32" s="1">
        <v>3</v>
      </c>
      <c r="I32" s="1">
        <v>3</v>
      </c>
      <c r="J32" s="1">
        <v>694</v>
      </c>
      <c r="K32" s="1">
        <v>942</v>
      </c>
      <c r="L32" s="1">
        <v>4</v>
      </c>
      <c r="M32" s="1">
        <v>946</v>
      </c>
      <c r="N32" s="1">
        <v>1009</v>
      </c>
      <c r="O32" s="1">
        <v>6</v>
      </c>
      <c r="P32" s="1">
        <v>1015</v>
      </c>
      <c r="Q32" s="1">
        <v>1951</v>
      </c>
      <c r="R32" s="1">
        <v>10</v>
      </c>
      <c r="S32" s="1">
        <v>1961</v>
      </c>
      <c r="V32" s="6" t="s">
        <v>88</v>
      </c>
      <c r="W32" s="10">
        <f t="shared" si="9"/>
        <v>45</v>
      </c>
      <c r="X32" s="10">
        <f t="shared" si="10"/>
        <v>46</v>
      </c>
      <c r="Y32" s="10">
        <f t="shared" si="11"/>
        <v>45</v>
      </c>
      <c r="Z32" s="10">
        <f t="shared" si="3"/>
        <v>91</v>
      </c>
      <c r="AA32" s="18"/>
      <c r="AB32" s="112" t="s">
        <v>89</v>
      </c>
      <c r="AC32" s="113"/>
      <c r="AD32" s="25">
        <f>VLOOKUP($A31,$A$2:$S$67,10,FALSE)</f>
        <v>674</v>
      </c>
      <c r="AE32" s="25">
        <f>VLOOKUP($A31,$A$2:$S$67,13,FALSE)</f>
        <v>818</v>
      </c>
      <c r="AF32" s="25">
        <f>VLOOKUP($A31,$A$2:$S$67,16,FALSE)</f>
        <v>894</v>
      </c>
      <c r="AG32" s="11">
        <f t="shared" si="12"/>
        <v>1712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975</v>
      </c>
      <c r="H33" s="1">
        <v>1</v>
      </c>
      <c r="I33" s="1">
        <v>5</v>
      </c>
      <c r="J33" s="1">
        <v>981</v>
      </c>
      <c r="K33" s="1">
        <v>1452</v>
      </c>
      <c r="L33" s="1">
        <v>5</v>
      </c>
      <c r="M33" s="1">
        <v>1457</v>
      </c>
      <c r="N33" s="1">
        <v>1483</v>
      </c>
      <c r="O33" s="1">
        <v>3</v>
      </c>
      <c r="P33" s="1">
        <v>1486</v>
      </c>
      <c r="Q33" s="1">
        <v>2935</v>
      </c>
      <c r="R33" s="1">
        <v>8</v>
      </c>
      <c r="S33" s="1">
        <v>2943</v>
      </c>
      <c r="V33" s="6" t="s">
        <v>91</v>
      </c>
      <c r="W33" s="10">
        <f t="shared" si="9"/>
        <v>11</v>
      </c>
      <c r="X33" s="10">
        <f t="shared" si="10"/>
        <v>13</v>
      </c>
      <c r="Y33" s="10">
        <f t="shared" si="11"/>
        <v>14</v>
      </c>
      <c r="Z33" s="10">
        <f t="shared" si="3"/>
        <v>27</v>
      </c>
      <c r="AA33" s="18"/>
      <c r="AB33" s="112" t="s">
        <v>92</v>
      </c>
      <c r="AC33" s="113"/>
      <c r="AD33" s="25">
        <f>VLOOKUP($A42,$A$2:$S$67,10,FALSE)</f>
        <v>266</v>
      </c>
      <c r="AE33" s="25">
        <f>VLOOKUP($A42,$A$2:$S$67,13,FALSE)</f>
        <v>255</v>
      </c>
      <c r="AF33" s="25">
        <f>VLOOKUP($A42,$A$2:$S$67,16,FALSE)</f>
        <v>310</v>
      </c>
      <c r="AG33" s="11">
        <f t="shared" si="12"/>
        <v>565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593</v>
      </c>
      <c r="H34" s="1">
        <v>2</v>
      </c>
      <c r="I34" s="1">
        <v>4</v>
      </c>
      <c r="J34" s="1">
        <v>599</v>
      </c>
      <c r="K34" s="1">
        <v>731</v>
      </c>
      <c r="L34" s="1">
        <v>3</v>
      </c>
      <c r="M34" s="1">
        <v>734</v>
      </c>
      <c r="N34" s="1">
        <v>740</v>
      </c>
      <c r="O34" s="1">
        <v>3</v>
      </c>
      <c r="P34" s="1">
        <v>743</v>
      </c>
      <c r="Q34" s="1">
        <v>1471</v>
      </c>
      <c r="R34" s="1">
        <v>6</v>
      </c>
      <c r="S34" s="1">
        <v>1477</v>
      </c>
      <c r="V34" s="6" t="s">
        <v>94</v>
      </c>
      <c r="W34" s="10">
        <f t="shared" si="9"/>
        <v>45</v>
      </c>
      <c r="X34" s="10">
        <f t="shared" si="10"/>
        <v>55</v>
      </c>
      <c r="Y34" s="10">
        <f t="shared" si="11"/>
        <v>52</v>
      </c>
      <c r="Z34" s="10">
        <f t="shared" si="3"/>
        <v>107</v>
      </c>
      <c r="AA34" s="18"/>
      <c r="AB34" s="112" t="s">
        <v>95</v>
      </c>
      <c r="AC34" s="113"/>
      <c r="AD34" s="25">
        <f>VLOOKUP($A43,$A$2:$S$67,10,FALSE)</f>
        <v>235</v>
      </c>
      <c r="AE34" s="25">
        <f>VLOOKUP($A43,$A$2:$S$67,13,FALSE)</f>
        <v>254</v>
      </c>
      <c r="AF34" s="25">
        <f>VLOOKUP($A43,$A$2:$S$67,16,FALSE)</f>
        <v>261</v>
      </c>
      <c r="AG34" s="11">
        <f t="shared" si="12"/>
        <v>515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6" t="s">
        <v>97</v>
      </c>
      <c r="W35" s="10">
        <f t="shared" si="9"/>
        <v>21</v>
      </c>
      <c r="X35" s="10">
        <f t="shared" si="10"/>
        <v>23</v>
      </c>
      <c r="Y35" s="10">
        <f t="shared" si="11"/>
        <v>15</v>
      </c>
      <c r="Z35" s="10">
        <f t="shared" si="3"/>
        <v>38</v>
      </c>
      <c r="AA35" s="18"/>
      <c r="AB35" s="112" t="s">
        <v>98</v>
      </c>
      <c r="AC35" s="113"/>
      <c r="AD35" s="25">
        <f>VLOOKUP($A32,$A$2:$S$67,10,FALSE)</f>
        <v>694</v>
      </c>
      <c r="AE35" s="25">
        <f>VLOOKUP($A32,$A$2:$S$67,13,FALSE)</f>
        <v>946</v>
      </c>
      <c r="AF35" s="25">
        <f>VLOOKUP($A32,$A$2:$S$67,16,FALSE)</f>
        <v>1015</v>
      </c>
      <c r="AG35" s="11">
        <f t="shared" si="12"/>
        <v>1961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647</v>
      </c>
      <c r="H36" s="1">
        <v>2</v>
      </c>
      <c r="I36" s="1">
        <v>1</v>
      </c>
      <c r="J36" s="1">
        <v>650</v>
      </c>
      <c r="K36" s="1">
        <v>694</v>
      </c>
      <c r="L36" s="1">
        <v>3</v>
      </c>
      <c r="M36" s="1">
        <v>697</v>
      </c>
      <c r="N36" s="1">
        <v>795</v>
      </c>
      <c r="O36" s="1">
        <v>2</v>
      </c>
      <c r="P36" s="1">
        <v>797</v>
      </c>
      <c r="Q36" s="1">
        <v>1489</v>
      </c>
      <c r="R36" s="1">
        <v>5</v>
      </c>
      <c r="S36" s="1">
        <v>1494</v>
      </c>
      <c r="V36" s="6" t="s">
        <v>100</v>
      </c>
      <c r="W36" s="10">
        <f t="shared" si="9"/>
        <v>116</v>
      </c>
      <c r="X36" s="10">
        <f t="shared" si="10"/>
        <v>118</v>
      </c>
      <c r="Y36" s="10">
        <f t="shared" si="11"/>
        <v>139</v>
      </c>
      <c r="Z36" s="10">
        <f t="shared" si="3"/>
        <v>257</v>
      </c>
      <c r="AA36" s="18"/>
      <c r="AB36" s="112" t="s">
        <v>90</v>
      </c>
      <c r="AC36" s="113"/>
      <c r="AD36" s="25">
        <f>VLOOKUP($A33,$A$2:$S$67,10,FALSE)</f>
        <v>981</v>
      </c>
      <c r="AE36" s="25">
        <f>VLOOKUP($A33,$A$2:$S$67,13,FALSE)</f>
        <v>1457</v>
      </c>
      <c r="AF36" s="25">
        <f>VLOOKUP($A33,$A$2:$S$67,16,FALSE)</f>
        <v>1486</v>
      </c>
      <c r="AG36" s="11">
        <f t="shared" si="12"/>
        <v>2943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527</v>
      </c>
      <c r="L37" s="1">
        <v>1</v>
      </c>
      <c r="M37" s="1">
        <v>528</v>
      </c>
      <c r="N37" s="1">
        <v>596</v>
      </c>
      <c r="O37" s="1">
        <v>0</v>
      </c>
      <c r="P37" s="1">
        <v>596</v>
      </c>
      <c r="Q37" s="1">
        <v>1123</v>
      </c>
      <c r="R37" s="1">
        <v>1</v>
      </c>
      <c r="S37" s="1">
        <v>1124</v>
      </c>
      <c r="V37" s="6" t="s">
        <v>102</v>
      </c>
      <c r="W37" s="10">
        <f t="shared" si="9"/>
        <v>162</v>
      </c>
      <c r="X37" s="10">
        <f t="shared" si="10"/>
        <v>150</v>
      </c>
      <c r="Y37" s="10">
        <f t="shared" si="11"/>
        <v>172</v>
      </c>
      <c r="Z37" s="10">
        <f t="shared" si="3"/>
        <v>322</v>
      </c>
      <c r="AA37" s="18"/>
      <c r="AB37" s="112" t="s">
        <v>93</v>
      </c>
      <c r="AC37" s="113"/>
      <c r="AD37" s="25">
        <f>VLOOKUP($A34,$A$2:$S$67,10,FALSE)</f>
        <v>599</v>
      </c>
      <c r="AE37" s="25">
        <f>VLOOKUP($A34,$A$2:$S$67,13,FALSE)</f>
        <v>734</v>
      </c>
      <c r="AF37" s="25">
        <f>VLOOKUP($A34,$A$2:$S$67,16,FALSE)</f>
        <v>743</v>
      </c>
      <c r="AG37" s="11">
        <f t="shared" si="12"/>
        <v>1477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416</v>
      </c>
      <c r="H38" s="1">
        <v>1</v>
      </c>
      <c r="I38" s="1">
        <v>3</v>
      </c>
      <c r="J38" s="1">
        <v>420</v>
      </c>
      <c r="K38" s="1">
        <v>614</v>
      </c>
      <c r="L38" s="1">
        <v>3</v>
      </c>
      <c r="M38" s="1">
        <v>617</v>
      </c>
      <c r="N38" s="1">
        <v>643</v>
      </c>
      <c r="O38" s="1">
        <v>5</v>
      </c>
      <c r="P38" s="1">
        <v>648</v>
      </c>
      <c r="Q38" s="1">
        <v>1257</v>
      </c>
      <c r="R38" s="1">
        <v>8</v>
      </c>
      <c r="S38" s="1">
        <v>1265</v>
      </c>
      <c r="V38" s="6" t="s">
        <v>104</v>
      </c>
      <c r="W38" s="10">
        <f t="shared" si="9"/>
        <v>41</v>
      </c>
      <c r="X38" s="10">
        <f t="shared" si="10"/>
        <v>40</v>
      </c>
      <c r="Y38" s="10">
        <f t="shared" si="11"/>
        <v>37</v>
      </c>
      <c r="Z38" s="10">
        <f t="shared" si="3"/>
        <v>77</v>
      </c>
      <c r="AA38" s="7"/>
      <c r="AB38" s="112" t="s">
        <v>73</v>
      </c>
      <c r="AC38" s="113"/>
      <c r="AD38" s="11">
        <f>SUM(AD31:AD37)</f>
        <v>4153</v>
      </c>
      <c r="AE38" s="11">
        <f>SUM(AE31:AE37)</f>
        <v>5302</v>
      </c>
      <c r="AF38" s="11">
        <f>SUM(AF31:AF37)</f>
        <v>5616</v>
      </c>
      <c r="AG38" s="11">
        <f>SUM(AG31:AG37)</f>
        <v>10918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328</v>
      </c>
      <c r="L39" s="1">
        <v>2</v>
      </c>
      <c r="M39" s="1">
        <v>330</v>
      </c>
      <c r="N39" s="1">
        <v>318</v>
      </c>
      <c r="O39" s="1">
        <v>5</v>
      </c>
      <c r="P39" s="1">
        <v>323</v>
      </c>
      <c r="Q39" s="1">
        <v>646</v>
      </c>
      <c r="R39" s="1">
        <v>7</v>
      </c>
      <c r="S39" s="1">
        <v>653</v>
      </c>
      <c r="V39" s="6" t="s">
        <v>106</v>
      </c>
      <c r="W39" s="10">
        <f t="shared" si="9"/>
        <v>31</v>
      </c>
      <c r="X39" s="10">
        <f t="shared" si="10"/>
        <v>30</v>
      </c>
      <c r="Y39" s="10">
        <f t="shared" si="11"/>
        <v>33</v>
      </c>
      <c r="Z39" s="10">
        <f t="shared" si="3"/>
        <v>63</v>
      </c>
      <c r="AA39" s="7"/>
      <c r="AB39" s="15"/>
      <c r="AC39" s="29"/>
      <c r="AD39" s="29"/>
      <c r="AE39" s="29"/>
      <c r="AF39" s="29"/>
      <c r="AG39" s="29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370</v>
      </c>
      <c r="H40" s="1">
        <v>4</v>
      </c>
      <c r="I40" s="1">
        <v>3</v>
      </c>
      <c r="J40" s="1">
        <v>377</v>
      </c>
      <c r="K40" s="1">
        <v>617</v>
      </c>
      <c r="L40" s="1">
        <v>3</v>
      </c>
      <c r="M40" s="1">
        <v>620</v>
      </c>
      <c r="N40" s="1">
        <v>633</v>
      </c>
      <c r="O40" s="1">
        <v>5</v>
      </c>
      <c r="P40" s="1">
        <v>638</v>
      </c>
      <c r="Q40" s="1">
        <v>1250</v>
      </c>
      <c r="R40" s="1">
        <v>8</v>
      </c>
      <c r="S40" s="1">
        <v>1258</v>
      </c>
      <c r="V40" s="6" t="s">
        <v>108</v>
      </c>
      <c r="W40" s="10">
        <f t="shared" si="9"/>
        <v>127</v>
      </c>
      <c r="X40" s="10">
        <f t="shared" si="10"/>
        <v>120</v>
      </c>
      <c r="Y40" s="10">
        <f t="shared" si="11"/>
        <v>143</v>
      </c>
      <c r="Z40" s="10">
        <f t="shared" si="3"/>
        <v>263</v>
      </c>
      <c r="AA40" s="7"/>
      <c r="AB40" s="15"/>
      <c r="AC40" s="29"/>
      <c r="AD40" s="29"/>
      <c r="AE40" s="29"/>
      <c r="AF40" s="29"/>
      <c r="AG40" s="29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318</v>
      </c>
      <c r="H41" s="1">
        <v>2</v>
      </c>
      <c r="I41" s="1">
        <v>4</v>
      </c>
      <c r="J41" s="1">
        <v>324</v>
      </c>
      <c r="K41" s="1">
        <v>514</v>
      </c>
      <c r="L41" s="1">
        <v>1</v>
      </c>
      <c r="M41" s="1">
        <v>515</v>
      </c>
      <c r="N41" s="1">
        <v>537</v>
      </c>
      <c r="O41" s="1">
        <v>5</v>
      </c>
      <c r="P41" s="1">
        <v>542</v>
      </c>
      <c r="Q41" s="1">
        <v>1051</v>
      </c>
      <c r="R41" s="1">
        <v>6</v>
      </c>
      <c r="S41" s="1">
        <v>1057</v>
      </c>
      <c r="V41" s="6" t="s">
        <v>110</v>
      </c>
      <c r="W41" s="10">
        <f t="shared" si="9"/>
        <v>53</v>
      </c>
      <c r="X41" s="10">
        <f t="shared" si="10"/>
        <v>52</v>
      </c>
      <c r="Y41" s="10">
        <f t="shared" si="11"/>
        <v>57</v>
      </c>
      <c r="Z41" s="10">
        <f t="shared" si="3"/>
        <v>109</v>
      </c>
      <c r="AA41" s="7"/>
      <c r="AB41" s="15"/>
      <c r="AC41" s="29"/>
      <c r="AD41" s="29"/>
      <c r="AE41" s="29"/>
      <c r="AF41" s="29"/>
      <c r="AG41" s="29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258</v>
      </c>
      <c r="H42" s="1">
        <v>5</v>
      </c>
      <c r="I42" s="1">
        <v>3</v>
      </c>
      <c r="J42" s="1">
        <v>266</v>
      </c>
      <c r="K42" s="1">
        <v>251</v>
      </c>
      <c r="L42" s="1">
        <v>4</v>
      </c>
      <c r="M42" s="1">
        <v>255</v>
      </c>
      <c r="N42" s="1">
        <v>304</v>
      </c>
      <c r="O42" s="1">
        <v>6</v>
      </c>
      <c r="P42" s="1">
        <v>310</v>
      </c>
      <c r="Q42" s="1">
        <v>555</v>
      </c>
      <c r="R42" s="1">
        <v>10</v>
      </c>
      <c r="S42" s="1">
        <v>565</v>
      </c>
      <c r="V42" s="6" t="s">
        <v>112</v>
      </c>
      <c r="W42" s="10">
        <f t="shared" si="9"/>
        <v>168</v>
      </c>
      <c r="X42" s="10">
        <f t="shared" si="10"/>
        <v>138</v>
      </c>
      <c r="Y42" s="10">
        <f t="shared" si="11"/>
        <v>156</v>
      </c>
      <c r="Z42" s="10">
        <f t="shared" si="3"/>
        <v>294</v>
      </c>
      <c r="AA42" s="7"/>
      <c r="AB42" s="19"/>
      <c r="AC42" s="45"/>
      <c r="AD42" s="19"/>
      <c r="AE42" s="19"/>
      <c r="AF42" s="19"/>
      <c r="AG42" s="19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235</v>
      </c>
      <c r="H43" s="1">
        <v>0</v>
      </c>
      <c r="I43" s="1">
        <v>0</v>
      </c>
      <c r="J43" s="1">
        <v>235</v>
      </c>
      <c r="K43" s="1">
        <v>254</v>
      </c>
      <c r="L43" s="1">
        <v>0</v>
      </c>
      <c r="M43" s="1">
        <v>254</v>
      </c>
      <c r="N43" s="1">
        <v>261</v>
      </c>
      <c r="O43" s="1">
        <v>0</v>
      </c>
      <c r="P43" s="1">
        <v>261</v>
      </c>
      <c r="Q43" s="1">
        <v>515</v>
      </c>
      <c r="R43" s="1">
        <v>0</v>
      </c>
      <c r="S43" s="1">
        <v>515</v>
      </c>
      <c r="V43" s="6" t="s">
        <v>114</v>
      </c>
      <c r="W43" s="10">
        <f t="shared" si="9"/>
        <v>46</v>
      </c>
      <c r="X43" s="10">
        <f t="shared" si="10"/>
        <v>43</v>
      </c>
      <c r="Y43" s="10">
        <f t="shared" si="11"/>
        <v>53</v>
      </c>
      <c r="Z43" s="10">
        <f t="shared" si="3"/>
        <v>96</v>
      </c>
      <c r="AA43" s="7"/>
      <c r="AB43" s="30"/>
      <c r="AC43" s="27" t="s">
        <v>115</v>
      </c>
      <c r="AD43" s="20"/>
      <c r="AE43" s="19"/>
      <c r="AF43" s="19"/>
      <c r="AG43" s="44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45</v>
      </c>
      <c r="H44" s="1">
        <v>0</v>
      </c>
      <c r="I44" s="1">
        <v>0</v>
      </c>
      <c r="J44" s="1">
        <v>45</v>
      </c>
      <c r="K44" s="1">
        <v>39</v>
      </c>
      <c r="L44" s="1">
        <v>0</v>
      </c>
      <c r="M44" s="1">
        <v>39</v>
      </c>
      <c r="N44" s="1">
        <v>46</v>
      </c>
      <c r="O44" s="1">
        <v>0</v>
      </c>
      <c r="P44" s="1">
        <v>46</v>
      </c>
      <c r="Q44" s="1">
        <v>85</v>
      </c>
      <c r="R44" s="1">
        <v>0</v>
      </c>
      <c r="S44" s="1">
        <v>85</v>
      </c>
      <c r="V44" s="6" t="s">
        <v>116</v>
      </c>
      <c r="W44" s="10">
        <f t="shared" si="9"/>
        <v>103</v>
      </c>
      <c r="X44" s="10">
        <f t="shared" si="10"/>
        <v>97</v>
      </c>
      <c r="Y44" s="10">
        <f t="shared" si="11"/>
        <v>110</v>
      </c>
      <c r="Z44" s="10">
        <f t="shared" si="3"/>
        <v>207</v>
      </c>
      <c r="AA44" s="7"/>
      <c r="AB44" s="20"/>
      <c r="AC44" s="41"/>
      <c r="AD44" s="40" t="s">
        <v>22</v>
      </c>
      <c r="AE44" s="40" t="s">
        <v>23</v>
      </c>
      <c r="AF44" s="40" t="s">
        <v>24</v>
      </c>
      <c r="AG44" s="40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92</v>
      </c>
      <c r="L45" s="1">
        <v>0</v>
      </c>
      <c r="M45" s="1">
        <v>92</v>
      </c>
      <c r="N45" s="1">
        <v>96</v>
      </c>
      <c r="O45" s="1">
        <v>0</v>
      </c>
      <c r="P45" s="1">
        <v>96</v>
      </c>
      <c r="Q45" s="1">
        <v>188</v>
      </c>
      <c r="R45" s="1">
        <v>0</v>
      </c>
      <c r="S45" s="1">
        <v>188</v>
      </c>
      <c r="V45" s="6" t="s">
        <v>117</v>
      </c>
      <c r="W45" s="10">
        <f t="shared" si="9"/>
        <v>18</v>
      </c>
      <c r="X45" s="10">
        <f t="shared" si="10"/>
        <v>14</v>
      </c>
      <c r="Y45" s="10">
        <f t="shared" si="11"/>
        <v>10</v>
      </c>
      <c r="Z45" s="10">
        <f t="shared" si="3"/>
        <v>24</v>
      </c>
      <c r="AA45" s="7"/>
      <c r="AB45" s="112" t="s">
        <v>118</v>
      </c>
      <c r="AC45" s="113"/>
      <c r="AD45" s="25">
        <f>VLOOKUP($A37,$A$2:$S$67,10,FALSE)</f>
        <v>452</v>
      </c>
      <c r="AE45" s="25">
        <f>VLOOKUP($A37,$A$2:$S$67,13,FALSE)</f>
        <v>528</v>
      </c>
      <c r="AF45" s="25">
        <f>VLOOKUP($A37,$A$2:$S$67,16,FALSE)</f>
        <v>596</v>
      </c>
      <c r="AG45" s="11">
        <f>AE45+AF45</f>
        <v>1124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69</v>
      </c>
      <c r="H46" s="1">
        <v>0</v>
      </c>
      <c r="I46" s="1">
        <v>0</v>
      </c>
      <c r="J46" s="1">
        <v>69</v>
      </c>
      <c r="K46" s="1">
        <v>71</v>
      </c>
      <c r="L46" s="1">
        <v>0</v>
      </c>
      <c r="M46" s="1">
        <v>71</v>
      </c>
      <c r="N46" s="1">
        <v>78</v>
      </c>
      <c r="O46" s="1">
        <v>0</v>
      </c>
      <c r="P46" s="1">
        <v>78</v>
      </c>
      <c r="Q46" s="1">
        <v>149</v>
      </c>
      <c r="R46" s="1">
        <v>0</v>
      </c>
      <c r="S46" s="1">
        <v>149</v>
      </c>
      <c r="V46" s="6" t="s">
        <v>119</v>
      </c>
      <c r="W46" s="10">
        <f t="shared" si="9"/>
        <v>112</v>
      </c>
      <c r="X46" s="10">
        <f t="shared" si="10"/>
        <v>124</v>
      </c>
      <c r="Y46" s="10">
        <f t="shared" si="11"/>
        <v>134</v>
      </c>
      <c r="Z46" s="10">
        <f t="shared" si="3"/>
        <v>258</v>
      </c>
      <c r="AA46" s="18"/>
      <c r="AB46" s="112" t="s">
        <v>120</v>
      </c>
      <c r="AC46" s="113"/>
      <c r="AD46" s="25">
        <f>VLOOKUP($A38,$A$2:$S$67,10,FALSE)</f>
        <v>420</v>
      </c>
      <c r="AE46" s="25">
        <f>VLOOKUP($A38,$A$2:$S$67,13,FALSE)</f>
        <v>617</v>
      </c>
      <c r="AF46" s="25">
        <f>VLOOKUP($A38,$A$2:$S$67,16,FALSE)</f>
        <v>648</v>
      </c>
      <c r="AG46" s="11">
        <f>AE46+AF46</f>
        <v>1265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45</v>
      </c>
      <c r="O47" s="1">
        <v>0</v>
      </c>
      <c r="P47" s="1">
        <v>45</v>
      </c>
      <c r="Q47" s="1">
        <v>91</v>
      </c>
      <c r="R47" s="1">
        <v>0</v>
      </c>
      <c r="S47" s="1">
        <v>91</v>
      </c>
      <c r="V47" s="6" t="s">
        <v>121</v>
      </c>
      <c r="W47" s="10">
        <f t="shared" si="9"/>
        <v>57</v>
      </c>
      <c r="X47" s="10">
        <f t="shared" si="10"/>
        <v>55</v>
      </c>
      <c r="Y47" s="10">
        <f t="shared" si="11"/>
        <v>68</v>
      </c>
      <c r="Z47" s="10">
        <f t="shared" si="3"/>
        <v>123</v>
      </c>
      <c r="AA47" s="18"/>
      <c r="AB47" s="112" t="s">
        <v>122</v>
      </c>
      <c r="AC47" s="113"/>
      <c r="AD47" s="25">
        <f>VLOOKUP($A39,$A$2:$S$67,10,FALSE)</f>
        <v>197</v>
      </c>
      <c r="AE47" s="25">
        <f>VLOOKUP($A39,$A$2:$S$67,13,FALSE)</f>
        <v>330</v>
      </c>
      <c r="AF47" s="25">
        <f>VLOOKUP($A39,$A$2:$S$67,16,FALSE)</f>
        <v>323</v>
      </c>
      <c r="AG47" s="11">
        <f>AE47+AF47</f>
        <v>653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11</v>
      </c>
      <c r="H48" s="1">
        <v>0</v>
      </c>
      <c r="I48" s="1">
        <v>0</v>
      </c>
      <c r="J48" s="1">
        <v>11</v>
      </c>
      <c r="K48" s="1">
        <v>13</v>
      </c>
      <c r="L48" s="1">
        <v>0</v>
      </c>
      <c r="M48" s="1">
        <v>13</v>
      </c>
      <c r="N48" s="1">
        <v>14</v>
      </c>
      <c r="O48" s="1">
        <v>0</v>
      </c>
      <c r="P48" s="1">
        <v>14</v>
      </c>
      <c r="Q48" s="1">
        <v>27</v>
      </c>
      <c r="R48" s="1">
        <v>0</v>
      </c>
      <c r="S48" s="1">
        <v>27</v>
      </c>
      <c r="V48" s="6" t="s">
        <v>123</v>
      </c>
      <c r="W48" s="10">
        <f t="shared" si="9"/>
        <v>373</v>
      </c>
      <c r="X48" s="10">
        <f t="shared" si="10"/>
        <v>403</v>
      </c>
      <c r="Y48" s="10">
        <f t="shared" si="11"/>
        <v>386</v>
      </c>
      <c r="Z48" s="10">
        <f t="shared" si="3"/>
        <v>789</v>
      </c>
      <c r="AA48" s="18"/>
      <c r="AB48" s="112" t="s">
        <v>124</v>
      </c>
      <c r="AC48" s="113"/>
      <c r="AD48" s="25">
        <f>VLOOKUP($A40,$A$2:$S$67,10,FALSE)</f>
        <v>377</v>
      </c>
      <c r="AE48" s="25">
        <f>VLOOKUP($A40,$A$2:$S$67,13,FALSE)</f>
        <v>620</v>
      </c>
      <c r="AF48" s="25">
        <f>VLOOKUP($A40,$A$2:$S$67,16,FALSE)</f>
        <v>638</v>
      </c>
      <c r="AG48" s="11">
        <f>AE48+AF48</f>
        <v>1258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55</v>
      </c>
      <c r="L49" s="1">
        <v>0</v>
      </c>
      <c r="M49" s="1">
        <v>55</v>
      </c>
      <c r="N49" s="1">
        <v>52</v>
      </c>
      <c r="O49" s="1">
        <v>0</v>
      </c>
      <c r="P49" s="1">
        <v>52</v>
      </c>
      <c r="Q49" s="1">
        <v>107</v>
      </c>
      <c r="R49" s="1">
        <v>0</v>
      </c>
      <c r="S49" s="1">
        <v>107</v>
      </c>
      <c r="V49" s="6" t="s">
        <v>125</v>
      </c>
      <c r="W49" s="10">
        <f t="shared" si="9"/>
        <v>17</v>
      </c>
      <c r="X49" s="10">
        <f t="shared" si="10"/>
        <v>14</v>
      </c>
      <c r="Y49" s="10">
        <f t="shared" si="11"/>
        <v>16</v>
      </c>
      <c r="Z49" s="10">
        <f t="shared" si="3"/>
        <v>30</v>
      </c>
      <c r="AA49" s="7"/>
      <c r="AB49" s="112" t="s">
        <v>109</v>
      </c>
      <c r="AC49" s="113"/>
      <c r="AD49" s="25">
        <f>VLOOKUP($A41,$A$2:$S$67,10,FALSE)</f>
        <v>324</v>
      </c>
      <c r="AE49" s="25">
        <f>VLOOKUP($A41,$A$2:$S$67,13,FALSE)</f>
        <v>515</v>
      </c>
      <c r="AF49" s="25">
        <f>VLOOKUP($A41,$A$2:$S$67,16,FALSE)</f>
        <v>542</v>
      </c>
      <c r="AG49" s="11">
        <f>AE49+AF49</f>
        <v>1057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6" t="s">
        <v>126</v>
      </c>
      <c r="W50" s="10">
        <f t="shared" si="9"/>
        <v>38</v>
      </c>
      <c r="X50" s="10">
        <f t="shared" si="10"/>
        <v>38</v>
      </c>
      <c r="Y50" s="10">
        <f t="shared" si="11"/>
        <v>34</v>
      </c>
      <c r="Z50" s="10">
        <f t="shared" si="3"/>
        <v>72</v>
      </c>
      <c r="AA50" s="7"/>
      <c r="AB50" s="112" t="s">
        <v>73</v>
      </c>
      <c r="AC50" s="113"/>
      <c r="AD50" s="11">
        <f>SUM(AD45:AD49)</f>
        <v>1770</v>
      </c>
      <c r="AE50" s="11">
        <f>SUM(AE45:AE49)</f>
        <v>2610</v>
      </c>
      <c r="AF50" s="11">
        <f>SUM(AF45:AF49)</f>
        <v>2747</v>
      </c>
      <c r="AG50" s="11">
        <f>SUM(AG45:AG49)</f>
        <v>5357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115</v>
      </c>
      <c r="L51" s="1">
        <v>3</v>
      </c>
      <c r="M51" s="1">
        <v>118</v>
      </c>
      <c r="N51" s="1">
        <v>139</v>
      </c>
      <c r="O51" s="1">
        <v>0</v>
      </c>
      <c r="P51" s="1">
        <v>139</v>
      </c>
      <c r="Q51" s="1">
        <v>254</v>
      </c>
      <c r="R51" s="1">
        <v>3</v>
      </c>
      <c r="S51" s="1">
        <v>257</v>
      </c>
      <c r="V51" s="6" t="s">
        <v>127</v>
      </c>
      <c r="W51" s="10">
        <f t="shared" si="9"/>
        <v>20</v>
      </c>
      <c r="X51" s="10">
        <f t="shared" si="10"/>
        <v>20</v>
      </c>
      <c r="Y51" s="10">
        <f t="shared" si="11"/>
        <v>16</v>
      </c>
      <c r="Z51" s="10">
        <f t="shared" si="3"/>
        <v>36</v>
      </c>
      <c r="AA51" s="7"/>
      <c r="AB51" s="15"/>
      <c r="AC51" s="29"/>
      <c r="AD51" s="2"/>
      <c r="AE51" s="2"/>
      <c r="AF51" s="2"/>
      <c r="AG51" s="2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149</v>
      </c>
      <c r="H52" s="1">
        <v>12</v>
      </c>
      <c r="I52" s="1">
        <v>1</v>
      </c>
      <c r="J52" s="1">
        <v>162</v>
      </c>
      <c r="K52" s="1">
        <v>149</v>
      </c>
      <c r="L52" s="1">
        <v>1</v>
      </c>
      <c r="M52" s="1">
        <v>150</v>
      </c>
      <c r="N52" s="1">
        <v>160</v>
      </c>
      <c r="O52" s="1">
        <v>12</v>
      </c>
      <c r="P52" s="1">
        <v>172</v>
      </c>
      <c r="Q52" s="1">
        <v>309</v>
      </c>
      <c r="R52" s="1">
        <v>13</v>
      </c>
      <c r="S52" s="1">
        <v>322</v>
      </c>
      <c r="V52" s="6" t="s">
        <v>128</v>
      </c>
      <c r="W52" s="10">
        <f t="shared" si="9"/>
        <v>55</v>
      </c>
      <c r="X52" s="10">
        <f t="shared" si="10"/>
        <v>60</v>
      </c>
      <c r="Y52" s="10">
        <f t="shared" si="11"/>
        <v>66</v>
      </c>
      <c r="Z52" s="10">
        <f t="shared" si="3"/>
        <v>126</v>
      </c>
      <c r="AA52" s="7"/>
      <c r="AB52" s="15"/>
      <c r="AC52" s="29"/>
      <c r="AD52" s="29"/>
      <c r="AE52" s="29"/>
      <c r="AF52" s="29"/>
      <c r="AG52" s="29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39</v>
      </c>
      <c r="H53" s="1">
        <v>0</v>
      </c>
      <c r="I53" s="1">
        <v>2</v>
      </c>
      <c r="J53" s="1">
        <v>41</v>
      </c>
      <c r="K53" s="1">
        <v>40</v>
      </c>
      <c r="L53" s="1">
        <v>0</v>
      </c>
      <c r="M53" s="1">
        <v>40</v>
      </c>
      <c r="N53" s="1">
        <v>35</v>
      </c>
      <c r="O53" s="1">
        <v>2</v>
      </c>
      <c r="P53" s="1">
        <v>37</v>
      </c>
      <c r="Q53" s="1">
        <v>75</v>
      </c>
      <c r="R53" s="1">
        <v>2</v>
      </c>
      <c r="S53" s="1">
        <v>77</v>
      </c>
      <c r="AB53" s="15"/>
      <c r="AC53" s="15"/>
      <c r="AD53" s="15"/>
      <c r="AE53" s="15"/>
      <c r="AF53" s="15"/>
      <c r="AG53" s="15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31</v>
      </c>
      <c r="H54" s="1">
        <v>0</v>
      </c>
      <c r="I54" s="1">
        <v>0</v>
      </c>
      <c r="J54" s="1">
        <v>31</v>
      </c>
      <c r="K54" s="1">
        <v>30</v>
      </c>
      <c r="L54" s="1">
        <v>0</v>
      </c>
      <c r="M54" s="1">
        <v>30</v>
      </c>
      <c r="N54" s="1">
        <v>33</v>
      </c>
      <c r="O54" s="1">
        <v>0</v>
      </c>
      <c r="P54" s="1">
        <v>33</v>
      </c>
      <c r="Q54" s="1">
        <v>63</v>
      </c>
      <c r="R54" s="1">
        <v>0</v>
      </c>
      <c r="S54" s="1">
        <v>63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106</v>
      </c>
      <c r="H55" s="1">
        <v>21</v>
      </c>
      <c r="I55" s="1">
        <v>0</v>
      </c>
      <c r="J55" s="1">
        <v>127</v>
      </c>
      <c r="K55" s="1">
        <v>114</v>
      </c>
      <c r="L55" s="1">
        <v>6</v>
      </c>
      <c r="M55" s="1">
        <v>120</v>
      </c>
      <c r="N55" s="1">
        <v>128</v>
      </c>
      <c r="O55" s="1">
        <v>15</v>
      </c>
      <c r="P55" s="1">
        <v>143</v>
      </c>
      <c r="Q55" s="1">
        <v>242</v>
      </c>
      <c r="R55" s="1">
        <v>21</v>
      </c>
      <c r="S55" s="1">
        <v>263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53</v>
      </c>
      <c r="H56" s="1">
        <v>0</v>
      </c>
      <c r="I56" s="1">
        <v>0</v>
      </c>
      <c r="J56" s="1">
        <v>53</v>
      </c>
      <c r="K56" s="1">
        <v>52</v>
      </c>
      <c r="L56" s="1">
        <v>0</v>
      </c>
      <c r="M56" s="1">
        <v>52</v>
      </c>
      <c r="N56" s="1">
        <v>57</v>
      </c>
      <c r="O56" s="1">
        <v>0</v>
      </c>
      <c r="P56" s="1">
        <v>57</v>
      </c>
      <c r="Q56" s="1">
        <v>109</v>
      </c>
      <c r="R56" s="1">
        <v>0</v>
      </c>
      <c r="S56" s="1">
        <v>109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155</v>
      </c>
      <c r="H57" s="1">
        <v>12</v>
      </c>
      <c r="I57" s="1">
        <v>1</v>
      </c>
      <c r="J57" s="1">
        <v>168</v>
      </c>
      <c r="K57" s="1">
        <v>138</v>
      </c>
      <c r="L57" s="1">
        <v>0</v>
      </c>
      <c r="M57" s="1">
        <v>138</v>
      </c>
      <c r="N57" s="1">
        <v>142</v>
      </c>
      <c r="O57" s="1">
        <v>14</v>
      </c>
      <c r="P57" s="1">
        <v>156</v>
      </c>
      <c r="Q57" s="1">
        <v>280</v>
      </c>
      <c r="R57" s="1">
        <v>14</v>
      </c>
      <c r="S57" s="1">
        <v>294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53</v>
      </c>
      <c r="O58" s="1">
        <v>0</v>
      </c>
      <c r="P58" s="1">
        <v>53</v>
      </c>
      <c r="Q58" s="1">
        <v>96</v>
      </c>
      <c r="R58" s="1">
        <v>0</v>
      </c>
      <c r="S58" s="1">
        <v>96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96</v>
      </c>
      <c r="L59" s="1">
        <v>1</v>
      </c>
      <c r="M59" s="1">
        <v>97</v>
      </c>
      <c r="N59" s="1">
        <v>110</v>
      </c>
      <c r="O59" s="1">
        <v>0</v>
      </c>
      <c r="P59" s="1">
        <v>110</v>
      </c>
      <c r="Q59" s="1">
        <v>206</v>
      </c>
      <c r="R59" s="1">
        <v>1</v>
      </c>
      <c r="S59" s="1">
        <v>207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3</v>
      </c>
      <c r="I60" s="1">
        <v>0</v>
      </c>
      <c r="J60" s="1">
        <v>18</v>
      </c>
      <c r="K60" s="1">
        <v>11</v>
      </c>
      <c r="L60" s="1">
        <v>3</v>
      </c>
      <c r="M60" s="1">
        <v>14</v>
      </c>
      <c r="N60" s="1">
        <v>10</v>
      </c>
      <c r="O60" s="1">
        <v>0</v>
      </c>
      <c r="P60" s="1">
        <v>10</v>
      </c>
      <c r="Q60" s="1">
        <v>21</v>
      </c>
      <c r="R60" s="1">
        <v>3</v>
      </c>
      <c r="S60" s="1">
        <v>24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109</v>
      </c>
      <c r="H61" s="1">
        <v>2</v>
      </c>
      <c r="I61" s="1">
        <v>1</v>
      </c>
      <c r="J61" s="1">
        <v>112</v>
      </c>
      <c r="K61" s="1">
        <v>122</v>
      </c>
      <c r="L61" s="1">
        <v>2</v>
      </c>
      <c r="M61" s="1">
        <v>124</v>
      </c>
      <c r="N61" s="1">
        <v>133</v>
      </c>
      <c r="O61" s="1">
        <v>1</v>
      </c>
      <c r="P61" s="1">
        <v>134</v>
      </c>
      <c r="Q61" s="1">
        <v>255</v>
      </c>
      <c r="R61" s="1">
        <v>3</v>
      </c>
      <c r="S61" s="1">
        <v>258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55</v>
      </c>
      <c r="H62" s="1">
        <v>1</v>
      </c>
      <c r="I62" s="1">
        <v>1</v>
      </c>
      <c r="J62" s="1">
        <v>57</v>
      </c>
      <c r="K62" s="1">
        <v>55</v>
      </c>
      <c r="L62" s="1">
        <v>0</v>
      </c>
      <c r="M62" s="1">
        <v>55</v>
      </c>
      <c r="N62" s="1">
        <v>66</v>
      </c>
      <c r="O62" s="1">
        <v>2</v>
      </c>
      <c r="P62" s="1">
        <v>68</v>
      </c>
      <c r="Q62" s="1">
        <v>121</v>
      </c>
      <c r="R62" s="1">
        <v>2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367</v>
      </c>
      <c r="H63" s="1">
        <v>4</v>
      </c>
      <c r="I63" s="1">
        <v>2</v>
      </c>
      <c r="J63" s="1">
        <v>373</v>
      </c>
      <c r="K63" s="1">
        <v>397</v>
      </c>
      <c r="L63" s="1">
        <v>6</v>
      </c>
      <c r="M63" s="1">
        <v>403</v>
      </c>
      <c r="N63" s="1">
        <v>386</v>
      </c>
      <c r="O63" s="1">
        <v>0</v>
      </c>
      <c r="P63" s="1">
        <v>386</v>
      </c>
      <c r="Q63" s="1">
        <v>783</v>
      </c>
      <c r="R63" s="1">
        <v>6</v>
      </c>
      <c r="S63" s="1">
        <v>789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x14ac:dyDescent="0.15">
      <c r="A65" s="1">
        <v>71</v>
      </c>
      <c r="B65" s="1" t="s">
        <v>126</v>
      </c>
      <c r="C65" s="1">
        <v>0</v>
      </c>
      <c r="E65" s="1">
        <v>0</v>
      </c>
      <c r="G65" s="1">
        <v>37</v>
      </c>
      <c r="H65" s="1">
        <v>1</v>
      </c>
      <c r="I65" s="1">
        <v>0</v>
      </c>
      <c r="J65" s="1">
        <v>38</v>
      </c>
      <c r="K65" s="1">
        <v>37</v>
      </c>
      <c r="L65" s="1">
        <v>1</v>
      </c>
      <c r="M65" s="1">
        <v>38</v>
      </c>
      <c r="N65" s="1">
        <v>34</v>
      </c>
      <c r="O65" s="1">
        <v>0</v>
      </c>
      <c r="P65" s="1">
        <v>34</v>
      </c>
      <c r="Q65" s="1">
        <v>71</v>
      </c>
      <c r="R65" s="1">
        <v>1</v>
      </c>
      <c r="S65" s="1">
        <v>72</v>
      </c>
    </row>
    <row r="66" spans="1:19" x14ac:dyDescent="0.15">
      <c r="A66" s="1">
        <v>72</v>
      </c>
      <c r="B66" s="1" t="s">
        <v>127</v>
      </c>
      <c r="C66" s="1">
        <v>0</v>
      </c>
      <c r="E66" s="1">
        <v>0</v>
      </c>
      <c r="G66" s="1">
        <v>15</v>
      </c>
      <c r="H66" s="1">
        <v>5</v>
      </c>
      <c r="I66" s="1">
        <v>0</v>
      </c>
      <c r="J66" s="1">
        <v>20</v>
      </c>
      <c r="K66" s="1">
        <v>15</v>
      </c>
      <c r="L66" s="1">
        <v>5</v>
      </c>
      <c r="M66" s="1">
        <v>20</v>
      </c>
      <c r="N66" s="1">
        <v>16</v>
      </c>
      <c r="O66" s="1">
        <v>0</v>
      </c>
      <c r="P66" s="1">
        <v>16</v>
      </c>
      <c r="Q66" s="1">
        <v>31</v>
      </c>
      <c r="R66" s="1">
        <v>5</v>
      </c>
      <c r="S66" s="1">
        <v>36</v>
      </c>
    </row>
    <row r="67" spans="1:19" x14ac:dyDescent="0.15">
      <c r="A67" s="1">
        <v>73</v>
      </c>
      <c r="B67" s="1" t="s">
        <v>128</v>
      </c>
      <c r="C67" s="1">
        <v>0</v>
      </c>
      <c r="E67" s="1">
        <v>0</v>
      </c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66</v>
      </c>
      <c r="O67" s="1">
        <v>0</v>
      </c>
      <c r="P67" s="1">
        <v>66</v>
      </c>
      <c r="Q67" s="1">
        <v>126</v>
      </c>
      <c r="R67" s="1">
        <v>0</v>
      </c>
      <c r="S67" s="1">
        <v>126</v>
      </c>
    </row>
    <row r="68" spans="1:19" x14ac:dyDescent="0.15">
      <c r="A68" s="1">
        <v>99</v>
      </c>
      <c r="B68" s="1" t="s">
        <v>130</v>
      </c>
      <c r="C68" s="1">
        <v>0</v>
      </c>
      <c r="E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8"/>
  <sheetViews>
    <sheetView topLeftCell="AB1" zoomScale="85" zoomScaleNormal="85" workbookViewId="0">
      <selection activeCell="AF5" sqref="AF5"/>
    </sheetView>
  </sheetViews>
  <sheetFormatPr defaultRowHeight="13.5" x14ac:dyDescent="0.15"/>
  <cols>
    <col min="1" max="19" width="0" style="1" hidden="1" customWidth="1"/>
    <col min="20" max="20" width="9" style="1" hidden="1" customWidth="1"/>
    <col min="21" max="21" width="2.75" style="1" hidden="1" customWidth="1"/>
    <col min="22" max="22" width="19.625" style="3" customWidth="1"/>
    <col min="23" max="26" width="8.125" style="3" customWidth="1"/>
    <col min="27" max="27" width="5.25" style="3" customWidth="1"/>
    <col min="28" max="28" width="2.625" style="3" customWidth="1"/>
    <col min="29" max="29" width="16.625" style="3" customWidth="1"/>
    <col min="30" max="33" width="8.125" style="3" customWidth="1"/>
    <col min="34" max="34" width="6.125" style="3" customWidth="1"/>
    <col min="35" max="35" width="9" style="3" customWidth="1"/>
    <col min="36" max="16384" width="9" style="3"/>
  </cols>
  <sheetData>
    <row r="1" spans="1:40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14" t="s">
        <v>135</v>
      </c>
      <c r="W1" s="115"/>
      <c r="X1" s="115"/>
      <c r="Y1" s="115"/>
      <c r="Z1" s="115"/>
      <c r="AA1" s="115"/>
      <c r="AB1" s="115"/>
      <c r="AC1" s="115"/>
      <c r="AD1" s="2"/>
      <c r="AE1" s="2"/>
      <c r="AF1" s="2"/>
      <c r="AG1" s="2"/>
    </row>
    <row r="2" spans="1:40" ht="17.25" customHeight="1" thickBot="1" x14ac:dyDescent="0.3">
      <c r="A2" s="1">
        <v>1</v>
      </c>
      <c r="B2" s="1" t="s">
        <v>19</v>
      </c>
      <c r="C2" s="1">
        <v>0</v>
      </c>
      <c r="E2" s="1">
        <v>0</v>
      </c>
      <c r="G2" s="1">
        <v>124</v>
      </c>
      <c r="H2" s="1">
        <v>2</v>
      </c>
      <c r="I2" s="1">
        <v>0</v>
      </c>
      <c r="J2" s="1">
        <v>126</v>
      </c>
      <c r="K2" s="1">
        <v>145</v>
      </c>
      <c r="L2" s="1">
        <v>4</v>
      </c>
      <c r="M2" s="1">
        <v>149</v>
      </c>
      <c r="N2" s="1">
        <v>168</v>
      </c>
      <c r="O2" s="1">
        <v>1</v>
      </c>
      <c r="P2" s="1">
        <v>169</v>
      </c>
      <c r="Q2" s="1">
        <v>313</v>
      </c>
      <c r="R2" s="1">
        <v>5</v>
      </c>
      <c r="S2" s="1">
        <v>318</v>
      </c>
      <c r="V2" s="34"/>
      <c r="W2" s="39"/>
      <c r="X2" s="39"/>
      <c r="Y2" s="39"/>
      <c r="Z2" s="39"/>
      <c r="AB2" s="2"/>
      <c r="AC2" s="4"/>
      <c r="AD2" s="4"/>
      <c r="AE2" s="4"/>
      <c r="AF2" s="4"/>
      <c r="AG2" s="4"/>
      <c r="AI2" s="5"/>
      <c r="AJ2" s="5"/>
      <c r="AK2" s="5"/>
      <c r="AL2" s="5"/>
      <c r="AM2" s="5"/>
      <c r="AN2" s="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7"/>
      <c r="AB3" s="116" t="s">
        <v>26</v>
      </c>
      <c r="AC3" s="117"/>
      <c r="AD3" s="8" t="s">
        <v>22</v>
      </c>
      <c r="AE3" s="8" t="s">
        <v>27</v>
      </c>
      <c r="AF3" s="8" t="s">
        <v>24</v>
      </c>
      <c r="AG3" s="9" t="s">
        <v>25</v>
      </c>
      <c r="AI3" s="5"/>
      <c r="AJ3" s="5"/>
      <c r="AK3" s="5"/>
      <c r="AL3" s="5"/>
      <c r="AM3" s="5"/>
      <c r="AN3" s="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6" t="s">
        <v>19</v>
      </c>
      <c r="W4" s="10">
        <f t="shared" ref="W4:W21" si="0">VLOOKUP($A2,$A$2:$S$67,10,FALSE)</f>
        <v>126</v>
      </c>
      <c r="X4" s="10">
        <f t="shared" ref="X4:X21" si="1">VLOOKUP($A2,$A$2:$S$67,13,FALSE)</f>
        <v>149</v>
      </c>
      <c r="Y4" s="10">
        <f t="shared" ref="Y4:Y21" si="2">VLOOKUP($A2,$A$2:$S$67,16,FALSE)</f>
        <v>169</v>
      </c>
      <c r="Z4" s="10">
        <f t="shared" ref="Z4:Z52" si="3">Y4+X4</f>
        <v>318</v>
      </c>
      <c r="AA4" s="7"/>
      <c r="AB4" s="118" t="s">
        <v>29</v>
      </c>
      <c r="AC4" s="119"/>
      <c r="AD4" s="56" t="s">
        <v>41</v>
      </c>
      <c r="AE4" s="11">
        <f>SUM(K2:K67)</f>
        <v>14304</v>
      </c>
      <c r="AF4" s="11">
        <f>SUM(N2:N67)</f>
        <v>15626</v>
      </c>
      <c r="AG4" s="12">
        <f>AE4+AF4</f>
        <v>29930</v>
      </c>
      <c r="AI4" s="5"/>
      <c r="AJ4" s="5"/>
      <c r="AK4" s="5"/>
      <c r="AL4" s="5"/>
      <c r="AM4" s="5"/>
      <c r="AN4" s="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52</v>
      </c>
      <c r="L5" s="1">
        <v>0</v>
      </c>
      <c r="M5" s="1">
        <v>52</v>
      </c>
      <c r="N5" s="1">
        <v>66</v>
      </c>
      <c r="O5" s="1">
        <v>1</v>
      </c>
      <c r="P5" s="1">
        <v>67</v>
      </c>
      <c r="Q5" s="1">
        <v>118</v>
      </c>
      <c r="R5" s="1">
        <v>1</v>
      </c>
      <c r="S5" s="1">
        <v>119</v>
      </c>
      <c r="V5" s="6" t="s">
        <v>20</v>
      </c>
      <c r="W5" s="10">
        <f t="shared" si="0"/>
        <v>27</v>
      </c>
      <c r="X5" s="10">
        <f t="shared" si="1"/>
        <v>33</v>
      </c>
      <c r="Y5" s="10">
        <f t="shared" si="2"/>
        <v>42</v>
      </c>
      <c r="Z5" s="10">
        <f t="shared" si="3"/>
        <v>75</v>
      </c>
      <c r="AA5" s="7"/>
      <c r="AB5" s="118" t="s">
        <v>31</v>
      </c>
      <c r="AC5" s="119"/>
      <c r="AD5" s="56" t="s">
        <v>41</v>
      </c>
      <c r="AE5" s="11">
        <f>SUM(L2:L67)</f>
        <v>90</v>
      </c>
      <c r="AF5" s="11">
        <f>SUM(O2:O67)</f>
        <v>117</v>
      </c>
      <c r="AG5" s="12">
        <f>AE5+AF5</f>
        <v>207</v>
      </c>
      <c r="AI5" s="5"/>
      <c r="AJ5" s="5"/>
      <c r="AK5" s="5"/>
      <c r="AL5" s="5"/>
      <c r="AM5" s="5"/>
      <c r="AN5" s="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33</v>
      </c>
      <c r="L6" s="1">
        <v>0</v>
      </c>
      <c r="M6" s="1">
        <v>33</v>
      </c>
      <c r="N6" s="1">
        <v>36</v>
      </c>
      <c r="O6" s="1">
        <v>0</v>
      </c>
      <c r="P6" s="1">
        <v>36</v>
      </c>
      <c r="Q6" s="1">
        <v>69</v>
      </c>
      <c r="R6" s="1">
        <v>0</v>
      </c>
      <c r="S6" s="1">
        <v>69</v>
      </c>
      <c r="V6" s="6" t="s">
        <v>28</v>
      </c>
      <c r="W6" s="10">
        <f t="shared" si="0"/>
        <v>22</v>
      </c>
      <c r="X6" s="10">
        <f t="shared" si="1"/>
        <v>23</v>
      </c>
      <c r="Y6" s="10">
        <f t="shared" si="2"/>
        <v>21</v>
      </c>
      <c r="Z6" s="10">
        <f t="shared" si="3"/>
        <v>44</v>
      </c>
      <c r="AA6" s="7"/>
      <c r="AB6" s="120" t="s">
        <v>33</v>
      </c>
      <c r="AC6" s="121"/>
      <c r="AD6" s="13">
        <f>SUM(J2:J67)</f>
        <v>12556</v>
      </c>
      <c r="AE6" s="13">
        <f>SUM(AE4:AE5)</f>
        <v>14394</v>
      </c>
      <c r="AF6" s="13">
        <f>SUM(AF4:AF5)</f>
        <v>15743</v>
      </c>
      <c r="AG6" s="14">
        <f>SUM(AG4:AG5)</f>
        <v>30137</v>
      </c>
      <c r="AI6" s="5"/>
      <c r="AJ6" s="5"/>
      <c r="AK6" s="5"/>
      <c r="AL6" s="5"/>
      <c r="AM6" s="5"/>
      <c r="AN6" s="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73</v>
      </c>
      <c r="H7" s="1">
        <v>0</v>
      </c>
      <c r="I7" s="1">
        <v>0</v>
      </c>
      <c r="J7" s="1">
        <v>73</v>
      </c>
      <c r="K7" s="1">
        <v>76</v>
      </c>
      <c r="L7" s="1">
        <v>0</v>
      </c>
      <c r="M7" s="1">
        <v>76</v>
      </c>
      <c r="N7" s="1">
        <v>83</v>
      </c>
      <c r="O7" s="1">
        <v>0</v>
      </c>
      <c r="P7" s="1">
        <v>83</v>
      </c>
      <c r="Q7" s="1">
        <v>159</v>
      </c>
      <c r="R7" s="1">
        <v>0</v>
      </c>
      <c r="S7" s="1">
        <v>159</v>
      </c>
      <c r="V7" s="6" t="s">
        <v>30</v>
      </c>
      <c r="W7" s="10">
        <f t="shared" si="0"/>
        <v>60</v>
      </c>
      <c r="X7" s="10">
        <f t="shared" si="1"/>
        <v>52</v>
      </c>
      <c r="Y7" s="10">
        <f t="shared" si="2"/>
        <v>67</v>
      </c>
      <c r="Z7" s="10">
        <f t="shared" si="3"/>
        <v>119</v>
      </c>
      <c r="AA7" s="7"/>
      <c r="AB7" s="122" t="s">
        <v>35</v>
      </c>
      <c r="AC7" s="123"/>
      <c r="AD7" s="57">
        <f>AD8-AD10-AD11</f>
        <v>-5</v>
      </c>
      <c r="AE7" s="57">
        <f>AE8+AE9-AE10-AE11</f>
        <v>-24</v>
      </c>
      <c r="AF7" s="57">
        <f>AF8+AF9-AF10-AF11</f>
        <v>-8</v>
      </c>
      <c r="AG7" s="57">
        <f>AG8+AG9-AG10-AG11</f>
        <v>-32</v>
      </c>
      <c r="AI7" s="5"/>
      <c r="AJ7" s="5"/>
      <c r="AK7" s="5"/>
      <c r="AL7" s="5"/>
      <c r="AM7" s="5"/>
      <c r="AN7" s="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42</v>
      </c>
      <c r="O8" s="1">
        <v>0</v>
      </c>
      <c r="P8" s="1">
        <v>42</v>
      </c>
      <c r="Q8" s="1">
        <v>79</v>
      </c>
      <c r="R8" s="1">
        <v>0</v>
      </c>
      <c r="S8" s="1">
        <v>79</v>
      </c>
      <c r="V8" s="6" t="s">
        <v>32</v>
      </c>
      <c r="W8" s="10">
        <f t="shared" si="0"/>
        <v>36</v>
      </c>
      <c r="X8" s="10">
        <f t="shared" si="1"/>
        <v>33</v>
      </c>
      <c r="Y8" s="10">
        <f t="shared" si="2"/>
        <v>36</v>
      </c>
      <c r="Z8" s="10">
        <f t="shared" si="3"/>
        <v>69</v>
      </c>
      <c r="AA8" s="7"/>
      <c r="AB8" s="124" t="s">
        <v>37</v>
      </c>
      <c r="AC8" s="65" t="s">
        <v>38</v>
      </c>
      <c r="AD8" s="58">
        <v>28</v>
      </c>
      <c r="AE8" s="58">
        <v>18</v>
      </c>
      <c r="AF8" s="58">
        <v>26</v>
      </c>
      <c r="AG8" s="58">
        <f>SUM(AE8:AF8)</f>
        <v>44</v>
      </c>
      <c r="AI8" s="5"/>
      <c r="AJ8" s="5"/>
      <c r="AK8" s="33"/>
      <c r="AL8" s="5"/>
      <c r="AM8" s="5"/>
      <c r="AN8" s="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52</v>
      </c>
      <c r="H9" s="1">
        <v>1</v>
      </c>
      <c r="I9" s="1">
        <v>2</v>
      </c>
      <c r="J9" s="1">
        <v>55</v>
      </c>
      <c r="K9" s="1">
        <v>54</v>
      </c>
      <c r="L9" s="1">
        <v>1</v>
      </c>
      <c r="M9" s="1">
        <v>55</v>
      </c>
      <c r="N9" s="1">
        <v>48</v>
      </c>
      <c r="O9" s="1">
        <v>2</v>
      </c>
      <c r="P9" s="1">
        <v>50</v>
      </c>
      <c r="Q9" s="1">
        <v>102</v>
      </c>
      <c r="R9" s="1">
        <v>3</v>
      </c>
      <c r="S9" s="1">
        <v>105</v>
      </c>
      <c r="V9" s="6" t="s">
        <v>34</v>
      </c>
      <c r="W9" s="10">
        <f t="shared" si="0"/>
        <v>73</v>
      </c>
      <c r="X9" s="10">
        <f t="shared" si="1"/>
        <v>76</v>
      </c>
      <c r="Y9" s="10">
        <f t="shared" si="2"/>
        <v>83</v>
      </c>
      <c r="Z9" s="10">
        <f t="shared" si="3"/>
        <v>159</v>
      </c>
      <c r="AA9" s="7"/>
      <c r="AB9" s="125"/>
      <c r="AC9" s="59" t="s">
        <v>40</v>
      </c>
      <c r="AD9" s="59" t="s">
        <v>41</v>
      </c>
      <c r="AE9" s="60">
        <v>1</v>
      </c>
      <c r="AF9" s="60">
        <v>3</v>
      </c>
      <c r="AG9" s="60">
        <f t="shared" ref="AG9:AG11" si="4">SUM(AE9:AF9)</f>
        <v>4</v>
      </c>
      <c r="AI9" s="5"/>
      <c r="AJ9" s="5"/>
      <c r="AK9" s="5"/>
      <c r="AL9" s="5"/>
      <c r="AM9" s="5"/>
      <c r="AN9" s="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131</v>
      </c>
      <c r="L10" s="1">
        <v>0</v>
      </c>
      <c r="M10" s="1">
        <v>131</v>
      </c>
      <c r="N10" s="1">
        <v>142</v>
      </c>
      <c r="O10" s="1">
        <v>1</v>
      </c>
      <c r="P10" s="1">
        <v>143</v>
      </c>
      <c r="Q10" s="1">
        <v>273</v>
      </c>
      <c r="R10" s="1">
        <v>1</v>
      </c>
      <c r="S10" s="1">
        <v>274</v>
      </c>
      <c r="V10" s="6" t="s">
        <v>36</v>
      </c>
      <c r="W10" s="10">
        <f t="shared" si="0"/>
        <v>38</v>
      </c>
      <c r="X10" s="10">
        <f t="shared" si="1"/>
        <v>37</v>
      </c>
      <c r="Y10" s="10">
        <f t="shared" si="2"/>
        <v>42</v>
      </c>
      <c r="Z10" s="10">
        <f t="shared" si="3"/>
        <v>79</v>
      </c>
      <c r="AA10" s="7"/>
      <c r="AB10" s="125"/>
      <c r="AC10" s="65" t="s">
        <v>43</v>
      </c>
      <c r="AD10" s="58">
        <v>25</v>
      </c>
      <c r="AE10" s="58">
        <v>32</v>
      </c>
      <c r="AF10" s="58">
        <v>27</v>
      </c>
      <c r="AG10" s="58">
        <f t="shared" si="4"/>
        <v>59</v>
      </c>
      <c r="AI10" s="5"/>
      <c r="AJ10" s="5"/>
      <c r="AK10" s="5"/>
      <c r="AL10" s="5"/>
      <c r="AM10" s="5"/>
      <c r="AN10" s="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95</v>
      </c>
      <c r="L11" s="1">
        <v>2</v>
      </c>
      <c r="M11" s="1">
        <v>97</v>
      </c>
      <c r="N11" s="1">
        <v>96</v>
      </c>
      <c r="O11" s="1">
        <v>1</v>
      </c>
      <c r="P11" s="1">
        <v>97</v>
      </c>
      <c r="Q11" s="1">
        <v>191</v>
      </c>
      <c r="R11" s="1">
        <v>3</v>
      </c>
      <c r="S11" s="1">
        <v>194</v>
      </c>
      <c r="V11" s="6" t="s">
        <v>39</v>
      </c>
      <c r="W11" s="10">
        <f t="shared" si="0"/>
        <v>55</v>
      </c>
      <c r="X11" s="10">
        <f t="shared" si="1"/>
        <v>55</v>
      </c>
      <c r="Y11" s="10">
        <f t="shared" si="2"/>
        <v>50</v>
      </c>
      <c r="Z11" s="10">
        <f t="shared" si="3"/>
        <v>105</v>
      </c>
      <c r="AA11" s="7"/>
      <c r="AB11" s="126"/>
      <c r="AC11" s="66" t="s">
        <v>45</v>
      </c>
      <c r="AD11" s="37">
        <v>8</v>
      </c>
      <c r="AE11" s="37">
        <v>11</v>
      </c>
      <c r="AF11" s="37">
        <v>10</v>
      </c>
      <c r="AG11" s="58">
        <f t="shared" si="4"/>
        <v>21</v>
      </c>
      <c r="AI11" s="5"/>
      <c r="AJ11" s="5"/>
      <c r="AK11" s="5"/>
      <c r="AL11" s="5"/>
      <c r="AM11" s="5"/>
      <c r="AN11" s="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60</v>
      </c>
      <c r="L12" s="1">
        <v>0</v>
      </c>
      <c r="M12" s="1">
        <v>60</v>
      </c>
      <c r="N12" s="1">
        <v>64</v>
      </c>
      <c r="O12" s="1">
        <v>0</v>
      </c>
      <c r="P12" s="1">
        <v>64</v>
      </c>
      <c r="Q12" s="1">
        <v>124</v>
      </c>
      <c r="R12" s="1">
        <v>0</v>
      </c>
      <c r="S12" s="1">
        <v>124</v>
      </c>
      <c r="V12" s="6" t="s">
        <v>42</v>
      </c>
      <c r="W12" s="10">
        <f t="shared" si="0"/>
        <v>120</v>
      </c>
      <c r="X12" s="10">
        <f t="shared" si="1"/>
        <v>131</v>
      </c>
      <c r="Y12" s="10">
        <f t="shared" si="2"/>
        <v>143</v>
      </c>
      <c r="Z12" s="10">
        <f t="shared" si="3"/>
        <v>274</v>
      </c>
      <c r="AA12" s="7"/>
      <c r="AB12" s="15"/>
      <c r="AC12" s="16"/>
      <c r="AD12" s="17"/>
      <c r="AE12" s="17"/>
      <c r="AF12" s="17"/>
      <c r="AG12" s="1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119</v>
      </c>
      <c r="L13" s="1">
        <v>2</v>
      </c>
      <c r="M13" s="1">
        <v>121</v>
      </c>
      <c r="N13" s="1">
        <v>122</v>
      </c>
      <c r="O13" s="1">
        <v>2</v>
      </c>
      <c r="P13" s="1">
        <v>124</v>
      </c>
      <c r="Q13" s="1">
        <v>241</v>
      </c>
      <c r="R13" s="1">
        <v>4</v>
      </c>
      <c r="S13" s="1">
        <v>245</v>
      </c>
      <c r="V13" s="6" t="s">
        <v>44</v>
      </c>
      <c r="W13" s="10">
        <f t="shared" si="0"/>
        <v>99</v>
      </c>
      <c r="X13" s="10">
        <f t="shared" si="1"/>
        <v>97</v>
      </c>
      <c r="Y13" s="10">
        <f t="shared" si="2"/>
        <v>97</v>
      </c>
      <c r="Z13" s="10">
        <f t="shared" si="3"/>
        <v>194</v>
      </c>
      <c r="AA13" s="18"/>
      <c r="AB13" s="131" t="s">
        <v>48</v>
      </c>
      <c r="AC13" s="132"/>
      <c r="AD13" s="112"/>
      <c r="AE13" s="129"/>
      <c r="AF13" s="129"/>
      <c r="AG13" s="130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12</v>
      </c>
      <c r="L14" s="1">
        <v>0</v>
      </c>
      <c r="M14" s="1">
        <v>12</v>
      </c>
      <c r="N14" s="1">
        <v>13</v>
      </c>
      <c r="O14" s="1">
        <v>0</v>
      </c>
      <c r="P14" s="1">
        <v>13</v>
      </c>
      <c r="Q14" s="1">
        <v>25</v>
      </c>
      <c r="R14" s="1">
        <v>0</v>
      </c>
      <c r="S14" s="1">
        <v>25</v>
      </c>
      <c r="V14" s="6" t="s">
        <v>46</v>
      </c>
      <c r="W14" s="10">
        <f t="shared" si="0"/>
        <v>52</v>
      </c>
      <c r="X14" s="10">
        <f t="shared" si="1"/>
        <v>60</v>
      </c>
      <c r="Y14" s="10">
        <f t="shared" si="2"/>
        <v>64</v>
      </c>
      <c r="Z14" s="10">
        <f t="shared" si="3"/>
        <v>124</v>
      </c>
      <c r="AA14" s="18"/>
      <c r="AB14" s="20"/>
      <c r="AC14" s="21"/>
      <c r="AD14" s="52" t="s">
        <v>22</v>
      </c>
      <c r="AE14" s="52" t="s">
        <v>23</v>
      </c>
      <c r="AF14" s="52" t="s">
        <v>24</v>
      </c>
      <c r="AG14" s="52" t="s">
        <v>25</v>
      </c>
      <c r="AI14" s="23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6" t="s">
        <v>47</v>
      </c>
      <c r="W15" s="10">
        <f t="shared" si="0"/>
        <v>106</v>
      </c>
      <c r="X15" s="10">
        <f t="shared" si="1"/>
        <v>121</v>
      </c>
      <c r="Y15" s="10">
        <f t="shared" si="2"/>
        <v>124</v>
      </c>
      <c r="Z15" s="10">
        <f t="shared" si="3"/>
        <v>245</v>
      </c>
      <c r="AA15" s="18"/>
      <c r="AB15" s="127" t="s">
        <v>51</v>
      </c>
      <c r="AC15" s="128"/>
      <c r="AD15" s="24">
        <f>VLOOKUP($A22,$A$2:$S$67,10,FALSE)+AD16</f>
        <v>792</v>
      </c>
      <c r="AE15" s="24">
        <f>VLOOKUP($A22,$A$2:$S$67,13,FALSE)+AE16</f>
        <v>837</v>
      </c>
      <c r="AF15" s="24">
        <f>VLOOKUP($A22,$A$2:$S$67,16,FALSE)+AF16</f>
        <v>957</v>
      </c>
      <c r="AG15" s="24">
        <f t="shared" ref="AG15:AG23" si="5">AE15+AF15</f>
        <v>1794</v>
      </c>
      <c r="AI15" s="23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29</v>
      </c>
      <c r="L16" s="1">
        <v>0</v>
      </c>
      <c r="M16" s="1">
        <v>29</v>
      </c>
      <c r="N16" s="1">
        <v>37</v>
      </c>
      <c r="O16" s="1">
        <v>0</v>
      </c>
      <c r="P16" s="1">
        <v>37</v>
      </c>
      <c r="Q16" s="1">
        <v>66</v>
      </c>
      <c r="R16" s="1">
        <v>0</v>
      </c>
      <c r="S16" s="1">
        <v>66</v>
      </c>
      <c r="V16" s="6" t="s">
        <v>49</v>
      </c>
      <c r="W16" s="10">
        <f t="shared" si="0"/>
        <v>12</v>
      </c>
      <c r="X16" s="10">
        <f t="shared" si="1"/>
        <v>12</v>
      </c>
      <c r="Y16" s="10">
        <f t="shared" si="2"/>
        <v>13</v>
      </c>
      <c r="Z16" s="10">
        <f t="shared" si="3"/>
        <v>25</v>
      </c>
      <c r="AA16" s="18"/>
      <c r="AB16" s="42" t="s">
        <v>53</v>
      </c>
      <c r="AC16" s="50" t="s">
        <v>54</v>
      </c>
      <c r="AD16" s="49">
        <f>VLOOKUP($A36,$A$2:$S$67,10,FALSE)</f>
        <v>652</v>
      </c>
      <c r="AE16" s="49">
        <f>VLOOKUP($A36,$A$2:$S$67,13,FALSE)</f>
        <v>699</v>
      </c>
      <c r="AF16" s="47">
        <f>VLOOKUP($A36,$A$2:$S$67,16,FALSE)</f>
        <v>799</v>
      </c>
      <c r="AG16" s="51">
        <f t="shared" si="5"/>
        <v>1498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41</v>
      </c>
      <c r="L17" s="1">
        <v>0</v>
      </c>
      <c r="M17" s="1">
        <v>41</v>
      </c>
      <c r="N17" s="1">
        <v>38</v>
      </c>
      <c r="O17" s="1">
        <v>0</v>
      </c>
      <c r="P17" s="1">
        <v>38</v>
      </c>
      <c r="Q17" s="1">
        <v>79</v>
      </c>
      <c r="R17" s="1">
        <v>0</v>
      </c>
      <c r="S17" s="1">
        <v>79</v>
      </c>
      <c r="V17" s="6" t="s">
        <v>50</v>
      </c>
      <c r="W17" s="10">
        <f t="shared" si="0"/>
        <v>35</v>
      </c>
      <c r="X17" s="10">
        <f t="shared" si="1"/>
        <v>31</v>
      </c>
      <c r="Y17" s="10">
        <f t="shared" si="2"/>
        <v>43</v>
      </c>
      <c r="Z17" s="10">
        <f t="shared" si="3"/>
        <v>74</v>
      </c>
      <c r="AA17" s="18"/>
      <c r="AB17" s="112" t="s">
        <v>56</v>
      </c>
      <c r="AC17" s="113"/>
      <c r="AD17" s="25">
        <f t="shared" ref="AD17:AD23" si="6">VLOOKUP($A23,$A$2:$S$67,10,FALSE)</f>
        <v>226</v>
      </c>
      <c r="AE17" s="25">
        <f t="shared" ref="AE17:AE23" si="7">VLOOKUP($A23,$A$2:$S$67,13,FALSE)</f>
        <v>187</v>
      </c>
      <c r="AF17" s="25">
        <f t="shared" ref="AF17:AF23" si="8">VLOOKUP($A23,$A$2:$S$67,16,FALSE)</f>
        <v>260</v>
      </c>
      <c r="AG17" s="11">
        <f t="shared" si="5"/>
        <v>447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286</v>
      </c>
      <c r="H18" s="1">
        <v>2</v>
      </c>
      <c r="I18" s="1">
        <v>1</v>
      </c>
      <c r="J18" s="1">
        <v>289</v>
      </c>
      <c r="K18" s="1">
        <v>295</v>
      </c>
      <c r="L18" s="1">
        <v>3</v>
      </c>
      <c r="M18" s="1">
        <v>298</v>
      </c>
      <c r="N18" s="1">
        <v>311</v>
      </c>
      <c r="O18" s="1">
        <v>2</v>
      </c>
      <c r="P18" s="1">
        <v>313</v>
      </c>
      <c r="Q18" s="1">
        <v>606</v>
      </c>
      <c r="R18" s="1">
        <v>5</v>
      </c>
      <c r="S18" s="1">
        <v>611</v>
      </c>
      <c r="V18" s="6" t="s">
        <v>52</v>
      </c>
      <c r="W18" s="10">
        <f t="shared" si="0"/>
        <v>31</v>
      </c>
      <c r="X18" s="10">
        <f t="shared" si="1"/>
        <v>29</v>
      </c>
      <c r="Y18" s="10">
        <f t="shared" si="2"/>
        <v>37</v>
      </c>
      <c r="Z18" s="10">
        <f t="shared" si="3"/>
        <v>66</v>
      </c>
      <c r="AA18" s="18"/>
      <c r="AB18" s="112" t="s">
        <v>58</v>
      </c>
      <c r="AC18" s="113"/>
      <c r="AD18" s="25">
        <f t="shared" si="6"/>
        <v>452</v>
      </c>
      <c r="AE18" s="25">
        <f t="shared" si="7"/>
        <v>446</v>
      </c>
      <c r="AF18" s="25">
        <f t="shared" si="8"/>
        <v>517</v>
      </c>
      <c r="AG18" s="11">
        <f t="shared" si="5"/>
        <v>963</v>
      </c>
      <c r="AI18" s="23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169</v>
      </c>
      <c r="H19" s="1">
        <v>0</v>
      </c>
      <c r="I19" s="1">
        <v>1</v>
      </c>
      <c r="J19" s="1">
        <v>170</v>
      </c>
      <c r="K19" s="1">
        <v>164</v>
      </c>
      <c r="L19" s="1">
        <v>0</v>
      </c>
      <c r="M19" s="1">
        <v>164</v>
      </c>
      <c r="N19" s="1">
        <v>195</v>
      </c>
      <c r="O19" s="1">
        <v>1</v>
      </c>
      <c r="P19" s="1">
        <v>196</v>
      </c>
      <c r="Q19" s="1">
        <v>359</v>
      </c>
      <c r="R19" s="1">
        <v>1</v>
      </c>
      <c r="S19" s="1">
        <v>360</v>
      </c>
      <c r="V19" s="6" t="s">
        <v>55</v>
      </c>
      <c r="W19" s="10">
        <f t="shared" si="0"/>
        <v>39</v>
      </c>
      <c r="X19" s="10">
        <f t="shared" si="1"/>
        <v>41</v>
      </c>
      <c r="Y19" s="10">
        <f t="shared" si="2"/>
        <v>38</v>
      </c>
      <c r="Z19" s="10">
        <f t="shared" si="3"/>
        <v>79</v>
      </c>
      <c r="AA19" s="18"/>
      <c r="AB19" s="112" t="s">
        <v>60</v>
      </c>
      <c r="AC19" s="113"/>
      <c r="AD19" s="25">
        <f t="shared" si="6"/>
        <v>263</v>
      </c>
      <c r="AE19" s="25">
        <f t="shared" si="7"/>
        <v>127</v>
      </c>
      <c r="AF19" s="25">
        <f t="shared" si="8"/>
        <v>260</v>
      </c>
      <c r="AG19" s="11">
        <f t="shared" si="5"/>
        <v>387</v>
      </c>
      <c r="AI19" s="23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81</v>
      </c>
      <c r="L20" s="1">
        <v>0</v>
      </c>
      <c r="M20" s="1">
        <v>81</v>
      </c>
      <c r="N20" s="1">
        <v>78</v>
      </c>
      <c r="O20" s="1">
        <v>1</v>
      </c>
      <c r="P20" s="1">
        <v>79</v>
      </c>
      <c r="Q20" s="1">
        <v>159</v>
      </c>
      <c r="R20" s="1">
        <v>1</v>
      </c>
      <c r="S20" s="1">
        <v>160</v>
      </c>
      <c r="V20" s="6" t="s">
        <v>62</v>
      </c>
      <c r="W20" s="10">
        <f t="shared" si="0"/>
        <v>289</v>
      </c>
      <c r="X20" s="10">
        <f t="shared" si="1"/>
        <v>298</v>
      </c>
      <c r="Y20" s="10">
        <f t="shared" si="2"/>
        <v>313</v>
      </c>
      <c r="Z20" s="10">
        <f t="shared" si="3"/>
        <v>611</v>
      </c>
      <c r="AA20" s="18"/>
      <c r="AB20" s="112" t="s">
        <v>63</v>
      </c>
      <c r="AC20" s="113"/>
      <c r="AD20" s="25">
        <f t="shared" si="6"/>
        <v>501</v>
      </c>
      <c r="AE20" s="25">
        <f t="shared" si="7"/>
        <v>489</v>
      </c>
      <c r="AF20" s="25">
        <f t="shared" si="8"/>
        <v>562</v>
      </c>
      <c r="AG20" s="11">
        <f t="shared" si="5"/>
        <v>1051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6" t="s">
        <v>59</v>
      </c>
      <c r="W21" s="10">
        <f t="shared" si="0"/>
        <v>170</v>
      </c>
      <c r="X21" s="10">
        <f t="shared" si="1"/>
        <v>164</v>
      </c>
      <c r="Y21" s="10">
        <f t="shared" si="2"/>
        <v>196</v>
      </c>
      <c r="Z21" s="10">
        <f t="shared" si="3"/>
        <v>360</v>
      </c>
      <c r="AA21" s="18"/>
      <c r="AB21" s="112" t="s">
        <v>65</v>
      </c>
      <c r="AC21" s="113"/>
      <c r="AD21" s="25">
        <f t="shared" si="6"/>
        <v>305</v>
      </c>
      <c r="AE21" s="25">
        <f t="shared" si="7"/>
        <v>281</v>
      </c>
      <c r="AF21" s="25">
        <f t="shared" si="8"/>
        <v>345</v>
      </c>
      <c r="AG21" s="11">
        <f t="shared" si="5"/>
        <v>626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136</v>
      </c>
      <c r="H22" s="1">
        <v>2</v>
      </c>
      <c r="I22" s="1">
        <v>2</v>
      </c>
      <c r="J22" s="1">
        <v>140</v>
      </c>
      <c r="K22" s="1">
        <v>135</v>
      </c>
      <c r="L22" s="1">
        <v>3</v>
      </c>
      <c r="M22" s="1">
        <v>138</v>
      </c>
      <c r="N22" s="1">
        <v>154</v>
      </c>
      <c r="O22" s="1">
        <v>4</v>
      </c>
      <c r="P22" s="1">
        <v>158</v>
      </c>
      <c r="Q22" s="1">
        <v>289</v>
      </c>
      <c r="R22" s="1">
        <v>7</v>
      </c>
      <c r="S22" s="1">
        <v>296</v>
      </c>
      <c r="V22" s="26" t="s">
        <v>67</v>
      </c>
      <c r="W22" s="10">
        <f>AD15+AD17+AD18</f>
        <v>1470</v>
      </c>
      <c r="X22" s="10">
        <f>AE15+AE17+AE18</f>
        <v>1470</v>
      </c>
      <c r="Y22" s="10">
        <f>AF15+AF17+AF18</f>
        <v>1734</v>
      </c>
      <c r="Z22" s="10">
        <f t="shared" si="3"/>
        <v>3204</v>
      </c>
      <c r="AA22" s="18"/>
      <c r="AB22" s="112" t="s">
        <v>68</v>
      </c>
      <c r="AC22" s="113"/>
      <c r="AD22" s="25">
        <f t="shared" si="6"/>
        <v>301</v>
      </c>
      <c r="AE22" s="25">
        <f t="shared" si="7"/>
        <v>308</v>
      </c>
      <c r="AF22" s="25">
        <f t="shared" si="8"/>
        <v>340</v>
      </c>
      <c r="AG22" s="11">
        <f t="shared" si="5"/>
        <v>648</v>
      </c>
      <c r="AI22" s="23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225</v>
      </c>
      <c r="H23" s="1">
        <v>1</v>
      </c>
      <c r="I23" s="1">
        <v>0</v>
      </c>
      <c r="J23" s="1">
        <v>226</v>
      </c>
      <c r="K23" s="1">
        <v>186</v>
      </c>
      <c r="L23" s="1">
        <v>1</v>
      </c>
      <c r="M23" s="1">
        <v>187</v>
      </c>
      <c r="N23" s="1">
        <v>260</v>
      </c>
      <c r="O23" s="1">
        <v>0</v>
      </c>
      <c r="P23" s="1">
        <v>260</v>
      </c>
      <c r="Q23" s="1">
        <v>446</v>
      </c>
      <c r="R23" s="1">
        <v>1</v>
      </c>
      <c r="S23" s="1">
        <v>447</v>
      </c>
      <c r="V23" s="26" t="s">
        <v>70</v>
      </c>
      <c r="W23" s="10">
        <f>AD19+AD20+AD21+AD22+AD23</f>
        <v>1837</v>
      </c>
      <c r="X23" s="10">
        <f>AE19+AE20+AE21+AE22+AE23</f>
        <v>1651</v>
      </c>
      <c r="Y23" s="10">
        <f>AF19+AF20+AF21+AF22+AF23</f>
        <v>2023</v>
      </c>
      <c r="Z23" s="10">
        <f t="shared" si="3"/>
        <v>3674</v>
      </c>
      <c r="AA23" s="18"/>
      <c r="AB23" s="112" t="s">
        <v>71</v>
      </c>
      <c r="AC23" s="113"/>
      <c r="AD23" s="25">
        <f t="shared" si="6"/>
        <v>467</v>
      </c>
      <c r="AE23" s="25">
        <f t="shared" si="7"/>
        <v>446</v>
      </c>
      <c r="AF23" s="25">
        <f t="shared" si="8"/>
        <v>516</v>
      </c>
      <c r="AG23" s="11">
        <f t="shared" si="5"/>
        <v>962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442</v>
      </c>
      <c r="H24" s="1">
        <v>10</v>
      </c>
      <c r="I24" s="1">
        <v>0</v>
      </c>
      <c r="J24" s="1">
        <v>452</v>
      </c>
      <c r="K24" s="1">
        <v>436</v>
      </c>
      <c r="L24" s="1">
        <v>10</v>
      </c>
      <c r="M24" s="1">
        <v>446</v>
      </c>
      <c r="N24" s="1">
        <v>517</v>
      </c>
      <c r="O24" s="1">
        <v>0</v>
      </c>
      <c r="P24" s="1">
        <v>517</v>
      </c>
      <c r="Q24" s="1">
        <v>953</v>
      </c>
      <c r="R24" s="1">
        <v>10</v>
      </c>
      <c r="S24" s="1">
        <v>963</v>
      </c>
      <c r="V24" s="26" t="s">
        <v>72</v>
      </c>
      <c r="W24" s="10">
        <f>AD31+AD32</f>
        <v>1375</v>
      </c>
      <c r="X24" s="10">
        <f>AE31+AE32</f>
        <v>1653</v>
      </c>
      <c r="Y24" s="10">
        <f>AF31+AF32</f>
        <v>1799</v>
      </c>
      <c r="Z24" s="10">
        <f t="shared" si="3"/>
        <v>3452</v>
      </c>
      <c r="AA24" s="7"/>
      <c r="AB24" s="112" t="s">
        <v>73</v>
      </c>
      <c r="AC24" s="113"/>
      <c r="AD24" s="11">
        <f>AD15+SUM(AD17:AD23)</f>
        <v>3307</v>
      </c>
      <c r="AE24" s="11">
        <f>AE15+SUM(AE17:AE23)</f>
        <v>3121</v>
      </c>
      <c r="AF24" s="11">
        <f>AF15+SUM(AF17:AF23)</f>
        <v>3757</v>
      </c>
      <c r="AG24" s="11">
        <f>AG15+SUM(AG17:AG23)</f>
        <v>6878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263</v>
      </c>
      <c r="H25" s="1">
        <v>0</v>
      </c>
      <c r="I25" s="1">
        <v>0</v>
      </c>
      <c r="J25" s="1">
        <v>263</v>
      </c>
      <c r="K25" s="1">
        <v>127</v>
      </c>
      <c r="L25" s="1">
        <v>0</v>
      </c>
      <c r="M25" s="1">
        <v>127</v>
      </c>
      <c r="N25" s="1">
        <v>260</v>
      </c>
      <c r="O25" s="1">
        <v>0</v>
      </c>
      <c r="P25" s="1">
        <v>260</v>
      </c>
      <c r="Q25" s="1">
        <v>387</v>
      </c>
      <c r="R25" s="1">
        <v>0</v>
      </c>
      <c r="S25" s="1">
        <v>387</v>
      </c>
      <c r="V25" s="26" t="s">
        <v>75</v>
      </c>
      <c r="W25" s="10">
        <f>AD33+AD34</f>
        <v>502</v>
      </c>
      <c r="X25" s="10">
        <f>AE33+AE34</f>
        <v>508</v>
      </c>
      <c r="Y25" s="10">
        <f>AF33+AF34</f>
        <v>573</v>
      </c>
      <c r="Z25" s="10">
        <f t="shared" si="3"/>
        <v>1081</v>
      </c>
      <c r="AA25" s="7"/>
      <c r="AB25" s="15"/>
      <c r="AC25" s="27" t="s">
        <v>76</v>
      </c>
      <c r="AD25" s="28"/>
      <c r="AE25" s="28"/>
      <c r="AF25" s="28"/>
      <c r="AG25" s="28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499</v>
      </c>
      <c r="H26" s="1">
        <v>0</v>
      </c>
      <c r="I26" s="1">
        <v>2</v>
      </c>
      <c r="J26" s="1">
        <v>501</v>
      </c>
      <c r="K26" s="1">
        <v>488</v>
      </c>
      <c r="L26" s="1">
        <v>1</v>
      </c>
      <c r="M26" s="1">
        <v>489</v>
      </c>
      <c r="N26" s="1">
        <v>561</v>
      </c>
      <c r="O26" s="1">
        <v>1</v>
      </c>
      <c r="P26" s="1">
        <v>562</v>
      </c>
      <c r="Q26" s="1">
        <v>1049</v>
      </c>
      <c r="R26" s="1">
        <v>2</v>
      </c>
      <c r="S26" s="1">
        <v>1051</v>
      </c>
      <c r="V26" s="26" t="s">
        <v>77</v>
      </c>
      <c r="W26" s="10">
        <f>AD35+AD36+AD37</f>
        <v>2274</v>
      </c>
      <c r="X26" s="10">
        <f>AE35+AE36+AE37</f>
        <v>3133</v>
      </c>
      <c r="Y26" s="10">
        <f>AF35+AF36+AF37</f>
        <v>3242</v>
      </c>
      <c r="Z26" s="10">
        <f t="shared" si="3"/>
        <v>6375</v>
      </c>
      <c r="AA26" s="7"/>
      <c r="AB26" s="15"/>
      <c r="AC26" s="16"/>
      <c r="AD26" s="17"/>
      <c r="AE26" s="17"/>
      <c r="AF26" s="17"/>
      <c r="AG26" s="17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280</v>
      </c>
      <c r="L27" s="1">
        <v>1</v>
      </c>
      <c r="M27" s="1">
        <v>281</v>
      </c>
      <c r="N27" s="1">
        <v>344</v>
      </c>
      <c r="O27" s="1">
        <v>1</v>
      </c>
      <c r="P27" s="1">
        <v>345</v>
      </c>
      <c r="Q27" s="1">
        <v>624</v>
      </c>
      <c r="R27" s="1">
        <v>2</v>
      </c>
      <c r="S27" s="1">
        <v>626</v>
      </c>
      <c r="V27" s="26" t="s">
        <v>78</v>
      </c>
      <c r="W27" s="10">
        <f>VLOOKUP($A20,$A$2:$S$67,10,FALSE)</f>
        <v>88</v>
      </c>
      <c r="X27" s="10">
        <f>VLOOKUP($A20,$A$2:$S$67,13,FALSE)</f>
        <v>81</v>
      </c>
      <c r="Y27" s="10">
        <f>VLOOKUP($A20,$A$2:$S$67,16,FALSE)</f>
        <v>79</v>
      </c>
      <c r="Z27" s="10">
        <f t="shared" si="3"/>
        <v>160</v>
      </c>
      <c r="AA27" s="7"/>
      <c r="AB27" s="15"/>
      <c r="AC27" s="16"/>
      <c r="AD27" s="17"/>
      <c r="AE27" s="17"/>
      <c r="AF27" s="17"/>
      <c r="AG27" s="17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307</v>
      </c>
      <c r="L28" s="1">
        <v>1</v>
      </c>
      <c r="M28" s="1">
        <v>308</v>
      </c>
      <c r="N28" s="1">
        <v>338</v>
      </c>
      <c r="O28" s="1">
        <v>2</v>
      </c>
      <c r="P28" s="1">
        <v>340</v>
      </c>
      <c r="Q28" s="1">
        <v>645</v>
      </c>
      <c r="R28" s="1">
        <v>3</v>
      </c>
      <c r="S28" s="1">
        <v>648</v>
      </c>
      <c r="V28" s="26" t="s">
        <v>79</v>
      </c>
      <c r="W28" s="10">
        <f>AD50</f>
        <v>1766</v>
      </c>
      <c r="X28" s="10">
        <f>AE50</f>
        <v>2609</v>
      </c>
      <c r="Y28" s="10">
        <f>AF50</f>
        <v>2743</v>
      </c>
      <c r="Z28" s="10">
        <f t="shared" si="3"/>
        <v>5352</v>
      </c>
      <c r="AA28" s="7"/>
      <c r="AB28" s="15"/>
      <c r="AC28" s="16"/>
      <c r="AD28" s="17"/>
      <c r="AE28" s="17"/>
      <c r="AF28" s="17"/>
      <c r="AG28" s="17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463</v>
      </c>
      <c r="H29" s="1">
        <v>0</v>
      </c>
      <c r="I29" s="1">
        <v>4</v>
      </c>
      <c r="J29" s="1">
        <v>467</v>
      </c>
      <c r="K29" s="1">
        <v>445</v>
      </c>
      <c r="L29" s="1">
        <v>1</v>
      </c>
      <c r="M29" s="1">
        <v>446</v>
      </c>
      <c r="N29" s="1">
        <v>513</v>
      </c>
      <c r="O29" s="1">
        <v>3</v>
      </c>
      <c r="P29" s="1">
        <v>516</v>
      </c>
      <c r="Q29" s="1">
        <v>958</v>
      </c>
      <c r="R29" s="1">
        <v>4</v>
      </c>
      <c r="S29" s="1">
        <v>962</v>
      </c>
      <c r="V29" s="6" t="s">
        <v>80</v>
      </c>
      <c r="W29" s="10">
        <f t="shared" ref="W29:W52" si="9">VLOOKUP($A44,$A$2:$S$67,10,FALSE)</f>
        <v>44</v>
      </c>
      <c r="X29" s="10">
        <f t="shared" ref="X29:X52" si="10">VLOOKUP($A44,$A$2:$S$67,13,FALSE)</f>
        <v>38</v>
      </c>
      <c r="Y29" s="10">
        <f t="shared" ref="Y29:Y52" si="11">VLOOKUP($A44,$A$2:$S$67,16,FALSE)</f>
        <v>45</v>
      </c>
      <c r="Z29" s="10">
        <f t="shared" si="3"/>
        <v>83</v>
      </c>
      <c r="AA29" s="7"/>
      <c r="AB29" s="112" t="s">
        <v>81</v>
      </c>
      <c r="AC29" s="113"/>
      <c r="AD29" s="20"/>
      <c r="AE29" s="43"/>
      <c r="AF29" s="43"/>
      <c r="AG29" s="44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700</v>
      </c>
      <c r="H30" s="1">
        <v>0</v>
      </c>
      <c r="I30" s="1">
        <v>3</v>
      </c>
      <c r="J30" s="1">
        <v>703</v>
      </c>
      <c r="K30" s="1">
        <v>835</v>
      </c>
      <c r="L30" s="1">
        <v>1</v>
      </c>
      <c r="M30" s="1">
        <v>836</v>
      </c>
      <c r="N30" s="1">
        <v>905</v>
      </c>
      <c r="O30" s="1">
        <v>2</v>
      </c>
      <c r="P30" s="1">
        <v>907</v>
      </c>
      <c r="Q30" s="1">
        <v>1740</v>
      </c>
      <c r="R30" s="1">
        <v>3</v>
      </c>
      <c r="S30" s="1">
        <v>1743</v>
      </c>
      <c r="V30" s="6" t="s">
        <v>83</v>
      </c>
      <c r="W30" s="10">
        <f t="shared" si="9"/>
        <v>83</v>
      </c>
      <c r="X30" s="10">
        <f t="shared" si="10"/>
        <v>92</v>
      </c>
      <c r="Y30" s="10">
        <f t="shared" si="11"/>
        <v>95</v>
      </c>
      <c r="Z30" s="10">
        <f t="shared" si="3"/>
        <v>187</v>
      </c>
      <c r="AA30" s="7"/>
      <c r="AB30" s="20"/>
      <c r="AC30" s="21"/>
      <c r="AD30" s="52" t="s">
        <v>22</v>
      </c>
      <c r="AE30" s="52" t="s">
        <v>23</v>
      </c>
      <c r="AF30" s="52" t="s">
        <v>24</v>
      </c>
      <c r="AG30" s="52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666</v>
      </c>
      <c r="H31" s="1">
        <v>1</v>
      </c>
      <c r="I31" s="1">
        <v>5</v>
      </c>
      <c r="J31" s="1">
        <v>672</v>
      </c>
      <c r="K31" s="1">
        <v>814</v>
      </c>
      <c r="L31" s="1">
        <v>3</v>
      </c>
      <c r="M31" s="1">
        <v>817</v>
      </c>
      <c r="N31" s="1">
        <v>887</v>
      </c>
      <c r="O31" s="1">
        <v>5</v>
      </c>
      <c r="P31" s="1">
        <v>892</v>
      </c>
      <c r="Q31" s="1">
        <v>1701</v>
      </c>
      <c r="R31" s="1">
        <v>8</v>
      </c>
      <c r="S31" s="1">
        <v>1709</v>
      </c>
      <c r="V31" s="6" t="s">
        <v>85</v>
      </c>
      <c r="W31" s="10">
        <f t="shared" si="9"/>
        <v>69</v>
      </c>
      <c r="X31" s="10">
        <f t="shared" si="10"/>
        <v>70</v>
      </c>
      <c r="Y31" s="10">
        <f t="shared" si="11"/>
        <v>78</v>
      </c>
      <c r="Z31" s="10">
        <f t="shared" si="3"/>
        <v>148</v>
      </c>
      <c r="AA31" s="18"/>
      <c r="AB31" s="112" t="s">
        <v>86</v>
      </c>
      <c r="AC31" s="113"/>
      <c r="AD31" s="25">
        <f>VLOOKUP($A30,$A$2:$S$67,10,FALSE)</f>
        <v>703</v>
      </c>
      <c r="AE31" s="25">
        <f>VLOOKUP($A30,$A$2:$S$67,13,FALSE)</f>
        <v>836</v>
      </c>
      <c r="AF31" s="25">
        <f>VLOOKUP($A30,$A$2:$S$67,16,FALSE)</f>
        <v>907</v>
      </c>
      <c r="AG31" s="11">
        <f t="shared" ref="AG31:AG37" si="12">AE31+AF31</f>
        <v>1743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689</v>
      </c>
      <c r="H32" s="1">
        <v>3</v>
      </c>
      <c r="I32" s="1">
        <v>3</v>
      </c>
      <c r="J32" s="1">
        <v>695</v>
      </c>
      <c r="K32" s="1">
        <v>940</v>
      </c>
      <c r="L32" s="1">
        <v>4</v>
      </c>
      <c r="M32" s="1">
        <v>944</v>
      </c>
      <c r="N32" s="1">
        <v>1009</v>
      </c>
      <c r="O32" s="1">
        <v>6</v>
      </c>
      <c r="P32" s="1">
        <v>1015</v>
      </c>
      <c r="Q32" s="1">
        <v>1949</v>
      </c>
      <c r="R32" s="1">
        <v>10</v>
      </c>
      <c r="S32" s="1">
        <v>1959</v>
      </c>
      <c r="V32" s="6" t="s">
        <v>88</v>
      </c>
      <c r="W32" s="10">
        <f t="shared" si="9"/>
        <v>45</v>
      </c>
      <c r="X32" s="10">
        <f t="shared" si="10"/>
        <v>46</v>
      </c>
      <c r="Y32" s="10">
        <f t="shared" si="11"/>
        <v>44</v>
      </c>
      <c r="Z32" s="10">
        <f t="shared" si="3"/>
        <v>90</v>
      </c>
      <c r="AA32" s="18"/>
      <c r="AB32" s="112" t="s">
        <v>89</v>
      </c>
      <c r="AC32" s="113"/>
      <c r="AD32" s="25">
        <f>VLOOKUP($A31,$A$2:$S$67,10,FALSE)</f>
        <v>672</v>
      </c>
      <c r="AE32" s="25">
        <f>VLOOKUP($A31,$A$2:$S$67,13,FALSE)</f>
        <v>817</v>
      </c>
      <c r="AF32" s="25">
        <f>VLOOKUP($A31,$A$2:$S$67,16,FALSE)</f>
        <v>892</v>
      </c>
      <c r="AG32" s="11">
        <f t="shared" si="12"/>
        <v>1709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975</v>
      </c>
      <c r="H33" s="1">
        <v>1</v>
      </c>
      <c r="I33" s="1">
        <v>5</v>
      </c>
      <c r="J33" s="1">
        <v>981</v>
      </c>
      <c r="K33" s="1">
        <v>1450</v>
      </c>
      <c r="L33" s="1">
        <v>5</v>
      </c>
      <c r="M33" s="1">
        <v>1455</v>
      </c>
      <c r="N33" s="1">
        <v>1483</v>
      </c>
      <c r="O33" s="1">
        <v>3</v>
      </c>
      <c r="P33" s="1">
        <v>1486</v>
      </c>
      <c r="Q33" s="1">
        <v>2933</v>
      </c>
      <c r="R33" s="1">
        <v>8</v>
      </c>
      <c r="S33" s="1">
        <v>2941</v>
      </c>
      <c r="V33" s="6" t="s">
        <v>91</v>
      </c>
      <c r="W33" s="10">
        <f t="shared" si="9"/>
        <v>12</v>
      </c>
      <c r="X33" s="10">
        <f t="shared" si="10"/>
        <v>13</v>
      </c>
      <c r="Y33" s="10">
        <f t="shared" si="11"/>
        <v>15</v>
      </c>
      <c r="Z33" s="10">
        <f t="shared" si="3"/>
        <v>28</v>
      </c>
      <c r="AA33" s="18"/>
      <c r="AB33" s="112" t="s">
        <v>92</v>
      </c>
      <c r="AC33" s="113"/>
      <c r="AD33" s="25">
        <f>VLOOKUP($A42,$A$2:$S$67,10,FALSE)</f>
        <v>265</v>
      </c>
      <c r="AE33" s="25">
        <f>VLOOKUP($A42,$A$2:$S$67,13,FALSE)</f>
        <v>253</v>
      </c>
      <c r="AF33" s="25">
        <f>VLOOKUP($A42,$A$2:$S$67,16,FALSE)</f>
        <v>310</v>
      </c>
      <c r="AG33" s="11">
        <f t="shared" si="12"/>
        <v>563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592</v>
      </c>
      <c r="H34" s="1">
        <v>2</v>
      </c>
      <c r="I34" s="1">
        <v>4</v>
      </c>
      <c r="J34" s="1">
        <v>598</v>
      </c>
      <c r="K34" s="1">
        <v>731</v>
      </c>
      <c r="L34" s="1">
        <v>3</v>
      </c>
      <c r="M34" s="1">
        <v>734</v>
      </c>
      <c r="N34" s="1">
        <v>738</v>
      </c>
      <c r="O34" s="1">
        <v>3</v>
      </c>
      <c r="P34" s="1">
        <v>741</v>
      </c>
      <c r="Q34" s="1">
        <v>1469</v>
      </c>
      <c r="R34" s="1">
        <v>6</v>
      </c>
      <c r="S34" s="1">
        <v>1475</v>
      </c>
      <c r="V34" s="6" t="s">
        <v>94</v>
      </c>
      <c r="W34" s="10">
        <f t="shared" si="9"/>
        <v>45</v>
      </c>
      <c r="X34" s="10">
        <f t="shared" si="10"/>
        <v>55</v>
      </c>
      <c r="Y34" s="10">
        <f t="shared" si="11"/>
        <v>52</v>
      </c>
      <c r="Z34" s="10">
        <f t="shared" si="3"/>
        <v>107</v>
      </c>
      <c r="AA34" s="18"/>
      <c r="AB34" s="112" t="s">
        <v>95</v>
      </c>
      <c r="AC34" s="113"/>
      <c r="AD34" s="25">
        <f>VLOOKUP($A43,$A$2:$S$67,10,FALSE)</f>
        <v>237</v>
      </c>
      <c r="AE34" s="25">
        <f>VLOOKUP($A43,$A$2:$S$67,13,FALSE)</f>
        <v>255</v>
      </c>
      <c r="AF34" s="25">
        <f>VLOOKUP($A43,$A$2:$S$67,16,FALSE)</f>
        <v>263</v>
      </c>
      <c r="AG34" s="11">
        <f t="shared" si="12"/>
        <v>518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6" t="s">
        <v>97</v>
      </c>
      <c r="W35" s="10">
        <f t="shared" si="9"/>
        <v>21</v>
      </c>
      <c r="X35" s="10">
        <f t="shared" si="10"/>
        <v>23</v>
      </c>
      <c r="Y35" s="10">
        <f t="shared" si="11"/>
        <v>15</v>
      </c>
      <c r="Z35" s="10">
        <f t="shared" si="3"/>
        <v>38</v>
      </c>
      <c r="AA35" s="18"/>
      <c r="AB35" s="112" t="s">
        <v>98</v>
      </c>
      <c r="AC35" s="113"/>
      <c r="AD35" s="25">
        <f>VLOOKUP($A32,$A$2:$S$67,10,FALSE)</f>
        <v>695</v>
      </c>
      <c r="AE35" s="25">
        <f>VLOOKUP($A32,$A$2:$S$67,13,FALSE)</f>
        <v>944</v>
      </c>
      <c r="AF35" s="25">
        <f>VLOOKUP($A32,$A$2:$S$67,16,FALSE)</f>
        <v>1015</v>
      </c>
      <c r="AG35" s="11">
        <f t="shared" si="12"/>
        <v>1959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649</v>
      </c>
      <c r="H36" s="1">
        <v>2</v>
      </c>
      <c r="I36" s="1">
        <v>1</v>
      </c>
      <c r="J36" s="1">
        <v>652</v>
      </c>
      <c r="K36" s="1">
        <v>696</v>
      </c>
      <c r="L36" s="1">
        <v>3</v>
      </c>
      <c r="M36" s="1">
        <v>699</v>
      </c>
      <c r="N36" s="1">
        <v>797</v>
      </c>
      <c r="O36" s="1">
        <v>2</v>
      </c>
      <c r="P36" s="1">
        <v>799</v>
      </c>
      <c r="Q36" s="1">
        <v>1493</v>
      </c>
      <c r="R36" s="1">
        <v>5</v>
      </c>
      <c r="S36" s="1">
        <v>1498</v>
      </c>
      <c r="V36" s="6" t="s">
        <v>100</v>
      </c>
      <c r="W36" s="10">
        <f t="shared" si="9"/>
        <v>116</v>
      </c>
      <c r="X36" s="10">
        <f t="shared" si="10"/>
        <v>118</v>
      </c>
      <c r="Y36" s="10">
        <f t="shared" si="11"/>
        <v>139</v>
      </c>
      <c r="Z36" s="10">
        <f t="shared" si="3"/>
        <v>257</v>
      </c>
      <c r="AA36" s="18"/>
      <c r="AB36" s="112" t="s">
        <v>90</v>
      </c>
      <c r="AC36" s="113"/>
      <c r="AD36" s="25">
        <f>VLOOKUP($A33,$A$2:$S$67,10,FALSE)</f>
        <v>981</v>
      </c>
      <c r="AE36" s="25">
        <f>VLOOKUP($A33,$A$2:$S$67,13,FALSE)</f>
        <v>1455</v>
      </c>
      <c r="AF36" s="25">
        <f>VLOOKUP($A33,$A$2:$S$67,16,FALSE)</f>
        <v>1486</v>
      </c>
      <c r="AG36" s="11">
        <f t="shared" si="12"/>
        <v>2941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447</v>
      </c>
      <c r="H37" s="1">
        <v>0</v>
      </c>
      <c r="I37" s="1">
        <v>1</v>
      </c>
      <c r="J37" s="1">
        <v>448</v>
      </c>
      <c r="K37" s="1">
        <v>525</v>
      </c>
      <c r="L37" s="1">
        <v>1</v>
      </c>
      <c r="M37" s="1">
        <v>526</v>
      </c>
      <c r="N37" s="1">
        <v>590</v>
      </c>
      <c r="O37" s="1">
        <v>0</v>
      </c>
      <c r="P37" s="1">
        <v>590</v>
      </c>
      <c r="Q37" s="1">
        <v>1115</v>
      </c>
      <c r="R37" s="1">
        <v>1</v>
      </c>
      <c r="S37" s="1">
        <v>1116</v>
      </c>
      <c r="V37" s="6" t="s">
        <v>102</v>
      </c>
      <c r="W37" s="10">
        <f t="shared" si="9"/>
        <v>163</v>
      </c>
      <c r="X37" s="10">
        <f t="shared" si="10"/>
        <v>151</v>
      </c>
      <c r="Y37" s="10">
        <f t="shared" si="11"/>
        <v>172</v>
      </c>
      <c r="Z37" s="10">
        <f t="shared" si="3"/>
        <v>323</v>
      </c>
      <c r="AA37" s="18"/>
      <c r="AB37" s="112" t="s">
        <v>93</v>
      </c>
      <c r="AC37" s="113"/>
      <c r="AD37" s="25">
        <f>VLOOKUP($A34,$A$2:$S$67,10,FALSE)</f>
        <v>598</v>
      </c>
      <c r="AE37" s="25">
        <f>VLOOKUP($A34,$A$2:$S$67,13,FALSE)</f>
        <v>734</v>
      </c>
      <c r="AF37" s="25">
        <f>VLOOKUP($A34,$A$2:$S$67,16,FALSE)</f>
        <v>741</v>
      </c>
      <c r="AG37" s="11">
        <f t="shared" si="12"/>
        <v>1475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415</v>
      </c>
      <c r="H38" s="1">
        <v>1</v>
      </c>
      <c r="I38" s="1">
        <v>3</v>
      </c>
      <c r="J38" s="1">
        <v>419</v>
      </c>
      <c r="K38" s="1">
        <v>614</v>
      </c>
      <c r="L38" s="1">
        <v>3</v>
      </c>
      <c r="M38" s="1">
        <v>617</v>
      </c>
      <c r="N38" s="1">
        <v>644</v>
      </c>
      <c r="O38" s="1">
        <v>5</v>
      </c>
      <c r="P38" s="1">
        <v>649</v>
      </c>
      <c r="Q38" s="1">
        <v>1258</v>
      </c>
      <c r="R38" s="1">
        <v>8</v>
      </c>
      <c r="S38" s="1">
        <v>1266</v>
      </c>
      <c r="V38" s="6" t="s">
        <v>104</v>
      </c>
      <c r="W38" s="10">
        <f t="shared" si="9"/>
        <v>39</v>
      </c>
      <c r="X38" s="10">
        <f t="shared" si="10"/>
        <v>39</v>
      </c>
      <c r="Y38" s="10">
        <f t="shared" si="11"/>
        <v>36</v>
      </c>
      <c r="Z38" s="10">
        <f t="shared" si="3"/>
        <v>75</v>
      </c>
      <c r="AA38" s="7"/>
      <c r="AB38" s="112" t="s">
        <v>73</v>
      </c>
      <c r="AC38" s="113"/>
      <c r="AD38" s="11">
        <f>SUM(AD31:AD37)</f>
        <v>4151</v>
      </c>
      <c r="AE38" s="11">
        <f>SUM(AE31:AE37)</f>
        <v>5294</v>
      </c>
      <c r="AF38" s="11">
        <f>SUM(AF31:AF37)</f>
        <v>5614</v>
      </c>
      <c r="AG38" s="11">
        <f>SUM(AG31:AG37)</f>
        <v>10908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325</v>
      </c>
      <c r="L39" s="1">
        <v>2</v>
      </c>
      <c r="M39" s="1">
        <v>327</v>
      </c>
      <c r="N39" s="1">
        <v>317</v>
      </c>
      <c r="O39" s="1">
        <v>5</v>
      </c>
      <c r="P39" s="1">
        <v>322</v>
      </c>
      <c r="Q39" s="1">
        <v>642</v>
      </c>
      <c r="R39" s="1">
        <v>7</v>
      </c>
      <c r="S39" s="1">
        <v>649</v>
      </c>
      <c r="V39" s="6" t="s">
        <v>106</v>
      </c>
      <c r="W39" s="10">
        <f t="shared" si="9"/>
        <v>31</v>
      </c>
      <c r="X39" s="10">
        <f t="shared" si="10"/>
        <v>30</v>
      </c>
      <c r="Y39" s="10">
        <f t="shared" si="11"/>
        <v>33</v>
      </c>
      <c r="Z39" s="10">
        <f t="shared" si="3"/>
        <v>63</v>
      </c>
      <c r="AA39" s="7"/>
      <c r="AB39" s="15"/>
      <c r="AC39" s="29"/>
      <c r="AD39" s="29"/>
      <c r="AE39" s="29"/>
      <c r="AF39" s="29"/>
      <c r="AG39" s="29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371</v>
      </c>
      <c r="H40" s="1">
        <v>4</v>
      </c>
      <c r="I40" s="1">
        <v>3</v>
      </c>
      <c r="J40" s="1">
        <v>378</v>
      </c>
      <c r="K40" s="1">
        <v>618</v>
      </c>
      <c r="L40" s="1">
        <v>3</v>
      </c>
      <c r="M40" s="1">
        <v>621</v>
      </c>
      <c r="N40" s="1">
        <v>634</v>
      </c>
      <c r="O40" s="1">
        <v>5</v>
      </c>
      <c r="P40" s="1">
        <v>639</v>
      </c>
      <c r="Q40" s="1">
        <v>1252</v>
      </c>
      <c r="R40" s="1">
        <v>8</v>
      </c>
      <c r="S40" s="1">
        <v>1260</v>
      </c>
      <c r="V40" s="6" t="s">
        <v>108</v>
      </c>
      <c r="W40" s="10">
        <f t="shared" si="9"/>
        <v>127</v>
      </c>
      <c r="X40" s="10">
        <f t="shared" si="10"/>
        <v>120</v>
      </c>
      <c r="Y40" s="10">
        <f t="shared" si="11"/>
        <v>143</v>
      </c>
      <c r="Z40" s="10">
        <f t="shared" si="3"/>
        <v>263</v>
      </c>
      <c r="AA40" s="7"/>
      <c r="AB40" s="15"/>
      <c r="AC40" s="29"/>
      <c r="AD40" s="29"/>
      <c r="AE40" s="29"/>
      <c r="AF40" s="29"/>
      <c r="AG40" s="29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318</v>
      </c>
      <c r="H41" s="1">
        <v>2</v>
      </c>
      <c r="I41" s="1">
        <v>5</v>
      </c>
      <c r="J41" s="1">
        <v>325</v>
      </c>
      <c r="K41" s="1">
        <v>516</v>
      </c>
      <c r="L41" s="1">
        <v>2</v>
      </c>
      <c r="M41" s="1">
        <v>518</v>
      </c>
      <c r="N41" s="1">
        <v>538</v>
      </c>
      <c r="O41" s="1">
        <v>5</v>
      </c>
      <c r="P41" s="1">
        <v>543</v>
      </c>
      <c r="Q41" s="1">
        <v>1054</v>
      </c>
      <c r="R41" s="1">
        <v>7</v>
      </c>
      <c r="S41" s="1">
        <v>1061</v>
      </c>
      <c r="V41" s="6" t="s">
        <v>110</v>
      </c>
      <c r="W41" s="10">
        <f t="shared" si="9"/>
        <v>53</v>
      </c>
      <c r="X41" s="10">
        <f t="shared" si="10"/>
        <v>52</v>
      </c>
      <c r="Y41" s="10">
        <f t="shared" si="11"/>
        <v>57</v>
      </c>
      <c r="Z41" s="10">
        <f t="shared" si="3"/>
        <v>109</v>
      </c>
      <c r="AA41" s="7"/>
      <c r="AB41" s="15"/>
      <c r="AC41" s="29"/>
      <c r="AD41" s="29"/>
      <c r="AE41" s="29"/>
      <c r="AF41" s="29"/>
      <c r="AG41" s="29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258</v>
      </c>
      <c r="H42" s="1">
        <v>4</v>
      </c>
      <c r="I42" s="1">
        <v>3</v>
      </c>
      <c r="J42" s="1">
        <v>265</v>
      </c>
      <c r="K42" s="1">
        <v>250</v>
      </c>
      <c r="L42" s="1">
        <v>3</v>
      </c>
      <c r="M42" s="1">
        <v>253</v>
      </c>
      <c r="N42" s="1">
        <v>304</v>
      </c>
      <c r="O42" s="1">
        <v>6</v>
      </c>
      <c r="P42" s="1">
        <v>310</v>
      </c>
      <c r="Q42" s="1">
        <v>554</v>
      </c>
      <c r="R42" s="1">
        <v>9</v>
      </c>
      <c r="S42" s="1">
        <v>563</v>
      </c>
      <c r="V42" s="6" t="s">
        <v>112</v>
      </c>
      <c r="W42" s="10">
        <f t="shared" si="9"/>
        <v>167</v>
      </c>
      <c r="X42" s="10">
        <f t="shared" si="10"/>
        <v>137</v>
      </c>
      <c r="Y42" s="10">
        <f t="shared" si="11"/>
        <v>156</v>
      </c>
      <c r="Z42" s="10">
        <f t="shared" si="3"/>
        <v>293</v>
      </c>
      <c r="AA42" s="7"/>
      <c r="AB42" s="19"/>
      <c r="AC42" s="45"/>
      <c r="AD42" s="19"/>
      <c r="AE42" s="19"/>
      <c r="AF42" s="19"/>
      <c r="AG42" s="19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237</v>
      </c>
      <c r="H43" s="1">
        <v>0</v>
      </c>
      <c r="I43" s="1">
        <v>0</v>
      </c>
      <c r="J43" s="1">
        <v>237</v>
      </c>
      <c r="K43" s="1">
        <v>255</v>
      </c>
      <c r="L43" s="1">
        <v>0</v>
      </c>
      <c r="M43" s="1">
        <v>255</v>
      </c>
      <c r="N43" s="1">
        <v>263</v>
      </c>
      <c r="O43" s="1">
        <v>0</v>
      </c>
      <c r="P43" s="1">
        <v>263</v>
      </c>
      <c r="Q43" s="1">
        <v>518</v>
      </c>
      <c r="R43" s="1">
        <v>0</v>
      </c>
      <c r="S43" s="1">
        <v>518</v>
      </c>
      <c r="V43" s="6" t="s">
        <v>114</v>
      </c>
      <c r="W43" s="10">
        <f t="shared" si="9"/>
        <v>46</v>
      </c>
      <c r="X43" s="10">
        <f t="shared" si="10"/>
        <v>43</v>
      </c>
      <c r="Y43" s="10">
        <f t="shared" si="11"/>
        <v>53</v>
      </c>
      <c r="Z43" s="10">
        <f t="shared" si="3"/>
        <v>96</v>
      </c>
      <c r="AA43" s="7"/>
      <c r="AB43" s="30"/>
      <c r="AC43" s="27" t="s">
        <v>115</v>
      </c>
      <c r="AD43" s="20"/>
      <c r="AE43" s="19"/>
      <c r="AF43" s="19"/>
      <c r="AG43" s="44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45</v>
      </c>
      <c r="O44" s="1">
        <v>0</v>
      </c>
      <c r="P44" s="1">
        <v>45</v>
      </c>
      <c r="Q44" s="1">
        <v>83</v>
      </c>
      <c r="R44" s="1">
        <v>0</v>
      </c>
      <c r="S44" s="1">
        <v>83</v>
      </c>
      <c r="V44" s="6" t="s">
        <v>116</v>
      </c>
      <c r="W44" s="10">
        <f t="shared" si="9"/>
        <v>102</v>
      </c>
      <c r="X44" s="10">
        <f t="shared" si="10"/>
        <v>95</v>
      </c>
      <c r="Y44" s="10">
        <f t="shared" si="11"/>
        <v>108</v>
      </c>
      <c r="Z44" s="10">
        <f t="shared" si="3"/>
        <v>203</v>
      </c>
      <c r="AA44" s="7"/>
      <c r="AB44" s="20"/>
      <c r="AC44" s="53"/>
      <c r="AD44" s="52" t="s">
        <v>22</v>
      </c>
      <c r="AE44" s="52" t="s">
        <v>23</v>
      </c>
      <c r="AF44" s="52" t="s">
        <v>24</v>
      </c>
      <c r="AG44" s="52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92</v>
      </c>
      <c r="L45" s="1">
        <v>0</v>
      </c>
      <c r="M45" s="1">
        <v>92</v>
      </c>
      <c r="N45" s="1">
        <v>95</v>
      </c>
      <c r="O45" s="1">
        <v>0</v>
      </c>
      <c r="P45" s="1">
        <v>95</v>
      </c>
      <c r="Q45" s="1">
        <v>187</v>
      </c>
      <c r="R45" s="1">
        <v>0</v>
      </c>
      <c r="S45" s="1">
        <v>187</v>
      </c>
      <c r="V45" s="6" t="s">
        <v>117</v>
      </c>
      <c r="W45" s="10">
        <f t="shared" si="9"/>
        <v>18</v>
      </c>
      <c r="X45" s="10">
        <f t="shared" si="10"/>
        <v>14</v>
      </c>
      <c r="Y45" s="10">
        <f t="shared" si="11"/>
        <v>10</v>
      </c>
      <c r="Z45" s="10">
        <f t="shared" si="3"/>
        <v>24</v>
      </c>
      <c r="AA45" s="7"/>
      <c r="AB45" s="112" t="s">
        <v>118</v>
      </c>
      <c r="AC45" s="113"/>
      <c r="AD45" s="25">
        <f>VLOOKUP($A37,$A$2:$S$67,10,FALSE)</f>
        <v>448</v>
      </c>
      <c r="AE45" s="25">
        <f>VLOOKUP($A37,$A$2:$S$67,13,FALSE)</f>
        <v>526</v>
      </c>
      <c r="AF45" s="25">
        <f>VLOOKUP($A37,$A$2:$S$67,16,FALSE)</f>
        <v>590</v>
      </c>
      <c r="AG45" s="11">
        <f>AE45+AF45</f>
        <v>1116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69</v>
      </c>
      <c r="H46" s="1">
        <v>0</v>
      </c>
      <c r="I46" s="1">
        <v>0</v>
      </c>
      <c r="J46" s="1">
        <v>69</v>
      </c>
      <c r="K46" s="1">
        <v>70</v>
      </c>
      <c r="L46" s="1">
        <v>0</v>
      </c>
      <c r="M46" s="1">
        <v>70</v>
      </c>
      <c r="N46" s="1">
        <v>78</v>
      </c>
      <c r="O46" s="1">
        <v>0</v>
      </c>
      <c r="P46" s="1">
        <v>78</v>
      </c>
      <c r="Q46" s="1">
        <v>148</v>
      </c>
      <c r="R46" s="1">
        <v>0</v>
      </c>
      <c r="S46" s="1">
        <v>148</v>
      </c>
      <c r="V46" s="6" t="s">
        <v>119</v>
      </c>
      <c r="W46" s="10">
        <f t="shared" si="9"/>
        <v>111</v>
      </c>
      <c r="X46" s="10">
        <f t="shared" si="10"/>
        <v>124</v>
      </c>
      <c r="Y46" s="10">
        <f t="shared" si="11"/>
        <v>133</v>
      </c>
      <c r="Z46" s="10">
        <f t="shared" si="3"/>
        <v>257</v>
      </c>
      <c r="AA46" s="18"/>
      <c r="AB46" s="112" t="s">
        <v>120</v>
      </c>
      <c r="AC46" s="113"/>
      <c r="AD46" s="25">
        <f>VLOOKUP($A38,$A$2:$S$67,10,FALSE)</f>
        <v>419</v>
      </c>
      <c r="AE46" s="25">
        <f>VLOOKUP($A38,$A$2:$S$67,13,FALSE)</f>
        <v>617</v>
      </c>
      <c r="AF46" s="25">
        <f>VLOOKUP($A38,$A$2:$S$67,16,FALSE)</f>
        <v>649</v>
      </c>
      <c r="AG46" s="11">
        <f>AE46+AF46</f>
        <v>1266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44</v>
      </c>
      <c r="O47" s="1">
        <v>0</v>
      </c>
      <c r="P47" s="1">
        <v>44</v>
      </c>
      <c r="Q47" s="1">
        <v>90</v>
      </c>
      <c r="R47" s="1">
        <v>0</v>
      </c>
      <c r="S47" s="1">
        <v>90</v>
      </c>
      <c r="V47" s="6" t="s">
        <v>121</v>
      </c>
      <c r="W47" s="10">
        <f t="shared" si="9"/>
        <v>57</v>
      </c>
      <c r="X47" s="10">
        <f t="shared" si="10"/>
        <v>55</v>
      </c>
      <c r="Y47" s="10">
        <f t="shared" si="11"/>
        <v>68</v>
      </c>
      <c r="Z47" s="10">
        <f t="shared" si="3"/>
        <v>123</v>
      </c>
      <c r="AA47" s="18"/>
      <c r="AB47" s="112" t="s">
        <v>122</v>
      </c>
      <c r="AC47" s="113"/>
      <c r="AD47" s="25">
        <f>VLOOKUP($A39,$A$2:$S$67,10,FALSE)</f>
        <v>196</v>
      </c>
      <c r="AE47" s="25">
        <f>VLOOKUP($A39,$A$2:$S$67,13,FALSE)</f>
        <v>327</v>
      </c>
      <c r="AF47" s="25">
        <f>VLOOKUP($A39,$A$2:$S$67,16,FALSE)</f>
        <v>322</v>
      </c>
      <c r="AG47" s="11">
        <f>AE47+AF47</f>
        <v>649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6" t="s">
        <v>123</v>
      </c>
      <c r="W48" s="10">
        <f t="shared" si="9"/>
        <v>373</v>
      </c>
      <c r="X48" s="10">
        <f t="shared" si="10"/>
        <v>400</v>
      </c>
      <c r="Y48" s="10">
        <f t="shared" si="11"/>
        <v>386</v>
      </c>
      <c r="Z48" s="10">
        <f t="shared" si="3"/>
        <v>786</v>
      </c>
      <c r="AA48" s="18"/>
      <c r="AB48" s="112" t="s">
        <v>124</v>
      </c>
      <c r="AC48" s="113"/>
      <c r="AD48" s="25">
        <f>VLOOKUP($A40,$A$2:$S$67,10,FALSE)</f>
        <v>378</v>
      </c>
      <c r="AE48" s="25">
        <f>VLOOKUP($A40,$A$2:$S$67,13,FALSE)</f>
        <v>621</v>
      </c>
      <c r="AF48" s="25">
        <f>VLOOKUP($A40,$A$2:$S$67,16,FALSE)</f>
        <v>639</v>
      </c>
      <c r="AG48" s="11">
        <f>AE48+AF48</f>
        <v>1260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55</v>
      </c>
      <c r="L49" s="1">
        <v>0</v>
      </c>
      <c r="M49" s="1">
        <v>55</v>
      </c>
      <c r="N49" s="1">
        <v>52</v>
      </c>
      <c r="O49" s="1">
        <v>0</v>
      </c>
      <c r="P49" s="1">
        <v>52</v>
      </c>
      <c r="Q49" s="1">
        <v>107</v>
      </c>
      <c r="R49" s="1">
        <v>0</v>
      </c>
      <c r="S49" s="1">
        <v>107</v>
      </c>
      <c r="V49" s="6" t="s">
        <v>125</v>
      </c>
      <c r="W49" s="10">
        <f t="shared" si="9"/>
        <v>18</v>
      </c>
      <c r="X49" s="10">
        <f t="shared" si="10"/>
        <v>14</v>
      </c>
      <c r="Y49" s="10">
        <f t="shared" si="11"/>
        <v>17</v>
      </c>
      <c r="Z49" s="10">
        <f t="shared" si="3"/>
        <v>31</v>
      </c>
      <c r="AA49" s="7"/>
      <c r="AB49" s="112" t="s">
        <v>109</v>
      </c>
      <c r="AC49" s="113"/>
      <c r="AD49" s="25">
        <f>VLOOKUP($A41,$A$2:$S$67,10,FALSE)</f>
        <v>325</v>
      </c>
      <c r="AE49" s="25">
        <f>VLOOKUP($A41,$A$2:$S$67,13,FALSE)</f>
        <v>518</v>
      </c>
      <c r="AF49" s="25">
        <f>VLOOKUP($A41,$A$2:$S$67,16,FALSE)</f>
        <v>543</v>
      </c>
      <c r="AG49" s="11">
        <f>AE49+AF49</f>
        <v>1061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6" t="s">
        <v>126</v>
      </c>
      <c r="W50" s="10">
        <f t="shared" si="9"/>
        <v>38</v>
      </c>
      <c r="X50" s="10">
        <f t="shared" si="10"/>
        <v>37</v>
      </c>
      <c r="Y50" s="10">
        <f t="shared" si="11"/>
        <v>34</v>
      </c>
      <c r="Z50" s="10">
        <f t="shared" si="3"/>
        <v>71</v>
      </c>
      <c r="AA50" s="7"/>
      <c r="AB50" s="112" t="s">
        <v>73</v>
      </c>
      <c r="AC50" s="113"/>
      <c r="AD50" s="11">
        <f>SUM(AD45:AD49)</f>
        <v>1766</v>
      </c>
      <c r="AE50" s="11">
        <f>SUM(AE45:AE49)</f>
        <v>2609</v>
      </c>
      <c r="AF50" s="11">
        <f>SUM(AF45:AF49)</f>
        <v>2743</v>
      </c>
      <c r="AG50" s="11">
        <f>SUM(AG45:AG49)</f>
        <v>5352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115</v>
      </c>
      <c r="L51" s="1">
        <v>3</v>
      </c>
      <c r="M51" s="1">
        <v>118</v>
      </c>
      <c r="N51" s="1">
        <v>139</v>
      </c>
      <c r="O51" s="1">
        <v>0</v>
      </c>
      <c r="P51" s="1">
        <v>139</v>
      </c>
      <c r="Q51" s="1">
        <v>254</v>
      </c>
      <c r="R51" s="1">
        <v>3</v>
      </c>
      <c r="S51" s="1">
        <v>257</v>
      </c>
      <c r="V51" s="6" t="s">
        <v>127</v>
      </c>
      <c r="W51" s="10">
        <f t="shared" si="9"/>
        <v>21</v>
      </c>
      <c r="X51" s="10">
        <f t="shared" si="10"/>
        <v>21</v>
      </c>
      <c r="Y51" s="10">
        <f t="shared" si="11"/>
        <v>17</v>
      </c>
      <c r="Z51" s="10">
        <f t="shared" si="3"/>
        <v>38</v>
      </c>
      <c r="AA51" s="7"/>
      <c r="AB51" s="15"/>
      <c r="AC51" s="29"/>
      <c r="AD51" s="2"/>
      <c r="AE51" s="2"/>
      <c r="AF51" s="2"/>
      <c r="AG51" s="2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150</v>
      </c>
      <c r="H52" s="1">
        <v>12</v>
      </c>
      <c r="I52" s="1">
        <v>1</v>
      </c>
      <c r="J52" s="1">
        <v>163</v>
      </c>
      <c r="K52" s="1">
        <v>150</v>
      </c>
      <c r="L52" s="1">
        <v>1</v>
      </c>
      <c r="M52" s="1">
        <v>151</v>
      </c>
      <c r="N52" s="1">
        <v>160</v>
      </c>
      <c r="O52" s="1">
        <v>12</v>
      </c>
      <c r="P52" s="1">
        <v>172</v>
      </c>
      <c r="Q52" s="1">
        <v>310</v>
      </c>
      <c r="R52" s="1">
        <v>13</v>
      </c>
      <c r="S52" s="1">
        <v>323</v>
      </c>
      <c r="V52" s="6" t="s">
        <v>128</v>
      </c>
      <c r="W52" s="10">
        <f t="shared" si="9"/>
        <v>55</v>
      </c>
      <c r="X52" s="10">
        <f t="shared" si="10"/>
        <v>60</v>
      </c>
      <c r="Y52" s="10">
        <f t="shared" si="11"/>
        <v>66</v>
      </c>
      <c r="Z52" s="10">
        <f t="shared" si="3"/>
        <v>126</v>
      </c>
      <c r="AA52" s="7"/>
      <c r="AB52" s="15"/>
      <c r="AC52" s="29"/>
      <c r="AD52" s="29"/>
      <c r="AE52" s="29"/>
      <c r="AF52" s="29"/>
      <c r="AG52" s="29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15"/>
      <c r="AC53" s="15"/>
      <c r="AD53" s="15"/>
      <c r="AE53" s="15"/>
      <c r="AF53" s="15"/>
      <c r="AG53" s="15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31</v>
      </c>
      <c r="H54" s="1">
        <v>0</v>
      </c>
      <c r="I54" s="1">
        <v>0</v>
      </c>
      <c r="J54" s="1">
        <v>31</v>
      </c>
      <c r="K54" s="1">
        <v>30</v>
      </c>
      <c r="L54" s="1">
        <v>0</v>
      </c>
      <c r="M54" s="1">
        <v>30</v>
      </c>
      <c r="N54" s="1">
        <v>33</v>
      </c>
      <c r="O54" s="1">
        <v>0</v>
      </c>
      <c r="P54" s="1">
        <v>33</v>
      </c>
      <c r="Q54" s="1">
        <v>63</v>
      </c>
      <c r="R54" s="1">
        <v>0</v>
      </c>
      <c r="S54" s="1">
        <v>63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106</v>
      </c>
      <c r="H55" s="1">
        <v>21</v>
      </c>
      <c r="I55" s="1">
        <v>0</v>
      </c>
      <c r="J55" s="1">
        <v>127</v>
      </c>
      <c r="K55" s="1">
        <v>114</v>
      </c>
      <c r="L55" s="1">
        <v>6</v>
      </c>
      <c r="M55" s="1">
        <v>120</v>
      </c>
      <c r="N55" s="1">
        <v>128</v>
      </c>
      <c r="O55" s="1">
        <v>15</v>
      </c>
      <c r="P55" s="1">
        <v>143</v>
      </c>
      <c r="Q55" s="1">
        <v>242</v>
      </c>
      <c r="R55" s="1">
        <v>21</v>
      </c>
      <c r="S55" s="1">
        <v>263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53</v>
      </c>
      <c r="H56" s="1">
        <v>0</v>
      </c>
      <c r="I56" s="1">
        <v>0</v>
      </c>
      <c r="J56" s="1">
        <v>53</v>
      </c>
      <c r="K56" s="1">
        <v>52</v>
      </c>
      <c r="L56" s="1">
        <v>0</v>
      </c>
      <c r="M56" s="1">
        <v>52</v>
      </c>
      <c r="N56" s="1">
        <v>57</v>
      </c>
      <c r="O56" s="1">
        <v>0</v>
      </c>
      <c r="P56" s="1">
        <v>57</v>
      </c>
      <c r="Q56" s="1">
        <v>109</v>
      </c>
      <c r="R56" s="1">
        <v>0</v>
      </c>
      <c r="S56" s="1">
        <v>109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154</v>
      </c>
      <c r="H57" s="1">
        <v>12</v>
      </c>
      <c r="I57" s="1">
        <v>1</v>
      </c>
      <c r="J57" s="1">
        <v>167</v>
      </c>
      <c r="K57" s="1">
        <v>137</v>
      </c>
      <c r="L57" s="1">
        <v>0</v>
      </c>
      <c r="M57" s="1">
        <v>137</v>
      </c>
      <c r="N57" s="1">
        <v>142</v>
      </c>
      <c r="O57" s="1">
        <v>14</v>
      </c>
      <c r="P57" s="1">
        <v>156</v>
      </c>
      <c r="Q57" s="1">
        <v>279</v>
      </c>
      <c r="R57" s="1">
        <v>14</v>
      </c>
      <c r="S57" s="1">
        <v>293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53</v>
      </c>
      <c r="O58" s="1">
        <v>0</v>
      </c>
      <c r="P58" s="1">
        <v>53</v>
      </c>
      <c r="Q58" s="1">
        <v>96</v>
      </c>
      <c r="R58" s="1">
        <v>0</v>
      </c>
      <c r="S58" s="1">
        <v>96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101</v>
      </c>
      <c r="H59" s="1">
        <v>0</v>
      </c>
      <c r="I59" s="1">
        <v>1</v>
      </c>
      <c r="J59" s="1">
        <v>102</v>
      </c>
      <c r="K59" s="1">
        <v>94</v>
      </c>
      <c r="L59" s="1">
        <v>1</v>
      </c>
      <c r="M59" s="1">
        <v>95</v>
      </c>
      <c r="N59" s="1">
        <v>108</v>
      </c>
      <c r="O59" s="1">
        <v>0</v>
      </c>
      <c r="P59" s="1">
        <v>108</v>
      </c>
      <c r="Q59" s="1">
        <v>202</v>
      </c>
      <c r="R59" s="1">
        <v>1</v>
      </c>
      <c r="S59" s="1">
        <v>203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3</v>
      </c>
      <c r="I60" s="1">
        <v>0</v>
      </c>
      <c r="J60" s="1">
        <v>18</v>
      </c>
      <c r="K60" s="1">
        <v>11</v>
      </c>
      <c r="L60" s="1">
        <v>3</v>
      </c>
      <c r="M60" s="1">
        <v>14</v>
      </c>
      <c r="N60" s="1">
        <v>10</v>
      </c>
      <c r="O60" s="1">
        <v>0</v>
      </c>
      <c r="P60" s="1">
        <v>10</v>
      </c>
      <c r="Q60" s="1">
        <v>21</v>
      </c>
      <c r="R60" s="1">
        <v>3</v>
      </c>
      <c r="S60" s="1">
        <v>24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133</v>
      </c>
      <c r="O61" s="1">
        <v>0</v>
      </c>
      <c r="P61" s="1">
        <v>133</v>
      </c>
      <c r="Q61" s="1">
        <v>255</v>
      </c>
      <c r="R61" s="1">
        <v>2</v>
      </c>
      <c r="S61" s="1">
        <v>257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55</v>
      </c>
      <c r="H62" s="1">
        <v>1</v>
      </c>
      <c r="I62" s="1">
        <v>1</v>
      </c>
      <c r="J62" s="1">
        <v>57</v>
      </c>
      <c r="K62" s="1">
        <v>55</v>
      </c>
      <c r="L62" s="1">
        <v>0</v>
      </c>
      <c r="M62" s="1">
        <v>55</v>
      </c>
      <c r="N62" s="1">
        <v>66</v>
      </c>
      <c r="O62" s="1">
        <v>2</v>
      </c>
      <c r="P62" s="1">
        <v>68</v>
      </c>
      <c r="Q62" s="1">
        <v>121</v>
      </c>
      <c r="R62" s="1">
        <v>2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368</v>
      </c>
      <c r="H63" s="1">
        <v>3</v>
      </c>
      <c r="I63" s="1">
        <v>2</v>
      </c>
      <c r="J63" s="1">
        <v>373</v>
      </c>
      <c r="K63" s="1">
        <v>395</v>
      </c>
      <c r="L63" s="1">
        <v>5</v>
      </c>
      <c r="M63" s="1">
        <v>400</v>
      </c>
      <c r="N63" s="1">
        <v>386</v>
      </c>
      <c r="O63" s="1">
        <v>0</v>
      </c>
      <c r="P63" s="1">
        <v>386</v>
      </c>
      <c r="Q63" s="1">
        <v>781</v>
      </c>
      <c r="R63" s="1">
        <v>5</v>
      </c>
      <c r="S63" s="1">
        <v>786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1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16</v>
      </c>
      <c r="O64" s="1">
        <v>1</v>
      </c>
      <c r="P64" s="1">
        <v>17</v>
      </c>
      <c r="Q64" s="1">
        <v>30</v>
      </c>
      <c r="R64" s="1">
        <v>1</v>
      </c>
      <c r="S64" s="1">
        <v>31</v>
      </c>
    </row>
    <row r="65" spans="1:19" x14ac:dyDescent="0.15">
      <c r="A65" s="1">
        <v>71</v>
      </c>
      <c r="B65" s="1" t="s">
        <v>126</v>
      </c>
      <c r="C65" s="1">
        <v>0</v>
      </c>
      <c r="E65" s="1">
        <v>0</v>
      </c>
      <c r="G65" s="1">
        <v>37</v>
      </c>
      <c r="H65" s="1">
        <v>1</v>
      </c>
      <c r="I65" s="1">
        <v>0</v>
      </c>
      <c r="J65" s="1">
        <v>38</v>
      </c>
      <c r="K65" s="1">
        <v>36</v>
      </c>
      <c r="L65" s="1">
        <v>1</v>
      </c>
      <c r="M65" s="1">
        <v>37</v>
      </c>
      <c r="N65" s="1">
        <v>34</v>
      </c>
      <c r="O65" s="1">
        <v>0</v>
      </c>
      <c r="P65" s="1">
        <v>34</v>
      </c>
      <c r="Q65" s="1">
        <v>70</v>
      </c>
      <c r="R65" s="1">
        <v>1</v>
      </c>
      <c r="S65" s="1">
        <v>71</v>
      </c>
    </row>
    <row r="66" spans="1:19" x14ac:dyDescent="0.15">
      <c r="A66" s="1">
        <v>72</v>
      </c>
      <c r="B66" s="1" t="s">
        <v>127</v>
      </c>
      <c r="C66" s="1">
        <v>0</v>
      </c>
      <c r="E66" s="1">
        <v>0</v>
      </c>
      <c r="G66" s="1">
        <v>16</v>
      </c>
      <c r="H66" s="1">
        <v>5</v>
      </c>
      <c r="I66" s="1">
        <v>0</v>
      </c>
      <c r="J66" s="1">
        <v>21</v>
      </c>
      <c r="K66" s="1">
        <v>16</v>
      </c>
      <c r="L66" s="1">
        <v>5</v>
      </c>
      <c r="M66" s="1">
        <v>21</v>
      </c>
      <c r="N66" s="1">
        <v>17</v>
      </c>
      <c r="O66" s="1">
        <v>0</v>
      </c>
      <c r="P66" s="1">
        <v>17</v>
      </c>
      <c r="Q66" s="1">
        <v>33</v>
      </c>
      <c r="R66" s="1">
        <v>5</v>
      </c>
      <c r="S66" s="1">
        <v>38</v>
      </c>
    </row>
    <row r="67" spans="1:19" x14ac:dyDescent="0.15">
      <c r="A67" s="1">
        <v>73</v>
      </c>
      <c r="B67" s="1" t="s">
        <v>128</v>
      </c>
      <c r="C67" s="1">
        <v>0</v>
      </c>
      <c r="E67" s="1">
        <v>0</v>
      </c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66</v>
      </c>
      <c r="O67" s="1">
        <v>0</v>
      </c>
      <c r="P67" s="1">
        <v>66</v>
      </c>
      <c r="Q67" s="1">
        <v>126</v>
      </c>
      <c r="R67" s="1">
        <v>0</v>
      </c>
      <c r="S67" s="1">
        <v>126</v>
      </c>
    </row>
    <row r="68" spans="1:19" x14ac:dyDescent="0.15">
      <c r="A68" s="1">
        <v>99</v>
      </c>
      <c r="B68" s="1" t="s">
        <v>130</v>
      </c>
      <c r="C68" s="1">
        <v>0</v>
      </c>
      <c r="E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8"/>
  <sheetViews>
    <sheetView topLeftCell="V1" zoomScale="85" zoomScaleNormal="85" workbookViewId="0">
      <selection activeCell="V1" sqref="V1:AC1"/>
    </sheetView>
  </sheetViews>
  <sheetFormatPr defaultRowHeight="13.5" x14ac:dyDescent="0.15"/>
  <cols>
    <col min="1" max="19" width="0" style="1" hidden="1" customWidth="1"/>
    <col min="20" max="20" width="9" style="1" hidden="1" customWidth="1"/>
    <col min="21" max="21" width="2.75" style="1" hidden="1" customWidth="1"/>
    <col min="22" max="22" width="19.625" style="3" customWidth="1"/>
    <col min="23" max="26" width="8.125" style="3" customWidth="1"/>
    <col min="27" max="27" width="5.25" style="3" customWidth="1"/>
    <col min="28" max="28" width="2.625" style="3" customWidth="1"/>
    <col min="29" max="29" width="16.625" style="3" customWidth="1"/>
    <col min="30" max="33" width="8.125" style="3" customWidth="1"/>
    <col min="34" max="34" width="6.125" style="3" customWidth="1"/>
    <col min="35" max="35" width="9" style="3" customWidth="1"/>
    <col min="36" max="16384" width="9" style="3"/>
  </cols>
  <sheetData>
    <row r="1" spans="1:40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14" t="s">
        <v>136</v>
      </c>
      <c r="W1" s="115"/>
      <c r="X1" s="115"/>
      <c r="Y1" s="115"/>
      <c r="Z1" s="115"/>
      <c r="AA1" s="115"/>
      <c r="AB1" s="115"/>
      <c r="AC1" s="115"/>
      <c r="AD1" s="2"/>
      <c r="AE1" s="2"/>
      <c r="AF1" s="2"/>
      <c r="AG1" s="2"/>
    </row>
    <row r="2" spans="1:40" ht="17.25" customHeight="1" thickBot="1" x14ac:dyDescent="0.3">
      <c r="A2" s="1">
        <v>1</v>
      </c>
      <c r="B2" s="1" t="s">
        <v>19</v>
      </c>
      <c r="C2" s="1">
        <v>0</v>
      </c>
      <c r="E2" s="1">
        <v>0</v>
      </c>
      <c r="G2" s="1">
        <v>124</v>
      </c>
      <c r="H2" s="1">
        <v>2</v>
      </c>
      <c r="I2" s="1">
        <v>0</v>
      </c>
      <c r="J2" s="1">
        <v>126</v>
      </c>
      <c r="K2" s="1">
        <v>145</v>
      </c>
      <c r="L2" s="1">
        <v>4</v>
      </c>
      <c r="M2" s="1">
        <v>149</v>
      </c>
      <c r="N2" s="1">
        <v>168</v>
      </c>
      <c r="O2" s="1">
        <v>1</v>
      </c>
      <c r="P2" s="1">
        <v>169</v>
      </c>
      <c r="Q2" s="1">
        <v>313</v>
      </c>
      <c r="R2" s="1">
        <v>5</v>
      </c>
      <c r="S2" s="1">
        <v>318</v>
      </c>
      <c r="V2" s="34"/>
      <c r="W2" s="39"/>
      <c r="X2" s="39"/>
      <c r="Y2" s="39"/>
      <c r="Z2" s="39"/>
      <c r="AB2" s="2"/>
      <c r="AC2" s="4"/>
      <c r="AD2" s="4"/>
      <c r="AE2" s="4"/>
      <c r="AF2" s="4"/>
      <c r="AG2" s="4"/>
      <c r="AI2" s="5"/>
      <c r="AJ2" s="5"/>
      <c r="AK2" s="5"/>
      <c r="AL2" s="5"/>
      <c r="AM2" s="5"/>
      <c r="AN2" s="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7"/>
      <c r="AB3" s="116" t="s">
        <v>26</v>
      </c>
      <c r="AC3" s="117"/>
      <c r="AD3" s="8" t="s">
        <v>22</v>
      </c>
      <c r="AE3" s="8" t="s">
        <v>27</v>
      </c>
      <c r="AF3" s="8" t="s">
        <v>24</v>
      </c>
      <c r="AG3" s="9" t="s">
        <v>25</v>
      </c>
      <c r="AI3" s="5"/>
      <c r="AJ3" s="5"/>
      <c r="AK3" s="5"/>
      <c r="AL3" s="5"/>
      <c r="AM3" s="5"/>
      <c r="AN3" s="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6" t="s">
        <v>19</v>
      </c>
      <c r="W4" s="10">
        <f t="shared" ref="W4:W21" si="0">VLOOKUP($A2,$A$2:$S$67,10,FALSE)</f>
        <v>126</v>
      </c>
      <c r="X4" s="10">
        <f t="shared" ref="X4:X21" si="1">VLOOKUP($A2,$A$2:$S$67,13,FALSE)</f>
        <v>149</v>
      </c>
      <c r="Y4" s="10">
        <f t="shared" ref="Y4:Y21" si="2">VLOOKUP($A2,$A$2:$S$67,16,FALSE)</f>
        <v>169</v>
      </c>
      <c r="Z4" s="10">
        <f t="shared" ref="Z4:Z52" si="3">Y4+X4</f>
        <v>318</v>
      </c>
      <c r="AA4" s="7"/>
      <c r="AB4" s="118" t="s">
        <v>29</v>
      </c>
      <c r="AC4" s="119"/>
      <c r="AD4" s="56" t="s">
        <v>41</v>
      </c>
      <c r="AE4" s="11">
        <f>SUM(K2:K67)</f>
        <v>14299</v>
      </c>
      <c r="AF4" s="11">
        <f>SUM(N2:N67)</f>
        <v>15601</v>
      </c>
      <c r="AG4" s="12">
        <f>AE4+AF4</f>
        <v>29900</v>
      </c>
      <c r="AI4" s="5"/>
      <c r="AJ4" s="5"/>
      <c r="AK4" s="5"/>
      <c r="AL4" s="5"/>
      <c r="AM4" s="5"/>
      <c r="AN4" s="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52</v>
      </c>
      <c r="L5" s="1">
        <v>0</v>
      </c>
      <c r="M5" s="1">
        <v>52</v>
      </c>
      <c r="N5" s="1">
        <v>66</v>
      </c>
      <c r="O5" s="1">
        <v>1</v>
      </c>
      <c r="P5" s="1">
        <v>67</v>
      </c>
      <c r="Q5" s="1">
        <v>118</v>
      </c>
      <c r="R5" s="1">
        <v>1</v>
      </c>
      <c r="S5" s="1">
        <v>119</v>
      </c>
      <c r="V5" s="6" t="s">
        <v>20</v>
      </c>
      <c r="W5" s="10">
        <f t="shared" si="0"/>
        <v>27</v>
      </c>
      <c r="X5" s="10">
        <f t="shared" si="1"/>
        <v>33</v>
      </c>
      <c r="Y5" s="10">
        <f t="shared" si="2"/>
        <v>42</v>
      </c>
      <c r="Z5" s="10">
        <f t="shared" si="3"/>
        <v>75</v>
      </c>
      <c r="AA5" s="7"/>
      <c r="AB5" s="118" t="s">
        <v>31</v>
      </c>
      <c r="AC5" s="119"/>
      <c r="AD5" s="56" t="s">
        <v>41</v>
      </c>
      <c r="AE5" s="11">
        <f>SUM(L2:L67)</f>
        <v>89</v>
      </c>
      <c r="AF5" s="11">
        <f>SUM(O2:O67)</f>
        <v>119</v>
      </c>
      <c r="AG5" s="12">
        <f>AE5+AF5</f>
        <v>208</v>
      </c>
      <c r="AI5" s="5"/>
      <c r="AJ5" s="5"/>
      <c r="AK5" s="5"/>
      <c r="AL5" s="5"/>
      <c r="AM5" s="5"/>
      <c r="AN5" s="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33</v>
      </c>
      <c r="L6" s="1">
        <v>0</v>
      </c>
      <c r="M6" s="1">
        <v>33</v>
      </c>
      <c r="N6" s="1">
        <v>36</v>
      </c>
      <c r="O6" s="1">
        <v>0</v>
      </c>
      <c r="P6" s="1">
        <v>36</v>
      </c>
      <c r="Q6" s="1">
        <v>69</v>
      </c>
      <c r="R6" s="1">
        <v>0</v>
      </c>
      <c r="S6" s="1">
        <v>69</v>
      </c>
      <c r="V6" s="6" t="s">
        <v>28</v>
      </c>
      <c r="W6" s="10">
        <f t="shared" si="0"/>
        <v>22</v>
      </c>
      <c r="X6" s="10">
        <f t="shared" si="1"/>
        <v>23</v>
      </c>
      <c r="Y6" s="10">
        <f t="shared" si="2"/>
        <v>21</v>
      </c>
      <c r="Z6" s="10">
        <f t="shared" si="3"/>
        <v>44</v>
      </c>
      <c r="AA6" s="7"/>
      <c r="AB6" s="120" t="s">
        <v>33</v>
      </c>
      <c r="AC6" s="121"/>
      <c r="AD6" s="13">
        <f>SUM(J2:J67)</f>
        <v>12573</v>
      </c>
      <c r="AE6" s="13">
        <f>SUM(AE4:AE5)</f>
        <v>14388</v>
      </c>
      <c r="AF6" s="13">
        <f>SUM(AF4:AF5)</f>
        <v>15720</v>
      </c>
      <c r="AG6" s="14">
        <f>SUM(AG4:AG5)</f>
        <v>30108</v>
      </c>
      <c r="AI6" s="5"/>
      <c r="AJ6" s="5"/>
      <c r="AK6" s="5"/>
      <c r="AL6" s="5"/>
      <c r="AM6" s="5"/>
      <c r="AN6" s="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72</v>
      </c>
      <c r="H7" s="1">
        <v>0</v>
      </c>
      <c r="I7" s="1">
        <v>0</v>
      </c>
      <c r="J7" s="1">
        <v>72</v>
      </c>
      <c r="K7" s="1">
        <v>76</v>
      </c>
      <c r="L7" s="1">
        <v>0</v>
      </c>
      <c r="M7" s="1">
        <v>76</v>
      </c>
      <c r="N7" s="1">
        <v>82</v>
      </c>
      <c r="O7" s="1">
        <v>0</v>
      </c>
      <c r="P7" s="1">
        <v>82</v>
      </c>
      <c r="Q7" s="1">
        <v>158</v>
      </c>
      <c r="R7" s="1">
        <v>0</v>
      </c>
      <c r="S7" s="1">
        <v>158</v>
      </c>
      <c r="V7" s="6" t="s">
        <v>30</v>
      </c>
      <c r="W7" s="10">
        <f t="shared" si="0"/>
        <v>60</v>
      </c>
      <c r="X7" s="10">
        <f t="shared" si="1"/>
        <v>52</v>
      </c>
      <c r="Y7" s="10">
        <f t="shared" si="2"/>
        <v>67</v>
      </c>
      <c r="Z7" s="10">
        <f t="shared" si="3"/>
        <v>119</v>
      </c>
      <c r="AA7" s="7"/>
      <c r="AB7" s="122" t="s">
        <v>35</v>
      </c>
      <c r="AC7" s="123"/>
      <c r="AD7" s="57">
        <f>AD8-AD10-AD11</f>
        <v>17</v>
      </c>
      <c r="AE7" s="57">
        <f>AE8+AE9-AE10-AE11</f>
        <v>-6</v>
      </c>
      <c r="AF7" s="57">
        <f>AF8+AF9-AF10-AF11</f>
        <v>-23</v>
      </c>
      <c r="AG7" s="57">
        <f>AG8+AG9-AG10-AG11</f>
        <v>-29</v>
      </c>
      <c r="AI7" s="5"/>
      <c r="AJ7" s="5"/>
      <c r="AK7" s="5"/>
      <c r="AL7" s="5"/>
      <c r="AM7" s="5"/>
      <c r="AN7" s="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42</v>
      </c>
      <c r="O8" s="1">
        <v>0</v>
      </c>
      <c r="P8" s="1">
        <v>42</v>
      </c>
      <c r="Q8" s="1">
        <v>79</v>
      </c>
      <c r="R8" s="1">
        <v>0</v>
      </c>
      <c r="S8" s="1">
        <v>79</v>
      </c>
      <c r="V8" s="6" t="s">
        <v>32</v>
      </c>
      <c r="W8" s="10">
        <f t="shared" si="0"/>
        <v>36</v>
      </c>
      <c r="X8" s="10">
        <f t="shared" si="1"/>
        <v>33</v>
      </c>
      <c r="Y8" s="10">
        <f t="shared" si="2"/>
        <v>36</v>
      </c>
      <c r="Z8" s="10">
        <f t="shared" si="3"/>
        <v>69</v>
      </c>
      <c r="AA8" s="7"/>
      <c r="AB8" s="124" t="s">
        <v>37</v>
      </c>
      <c r="AC8" s="65" t="s">
        <v>38</v>
      </c>
      <c r="AD8" s="58">
        <v>48</v>
      </c>
      <c r="AE8" s="58">
        <v>30</v>
      </c>
      <c r="AF8" s="58">
        <v>35</v>
      </c>
      <c r="AG8" s="58">
        <v>65</v>
      </c>
      <c r="AI8" s="5"/>
      <c r="AJ8" s="5"/>
      <c r="AK8" s="33"/>
      <c r="AL8" s="5"/>
      <c r="AM8" s="5"/>
      <c r="AN8" s="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48</v>
      </c>
      <c r="O9" s="1">
        <v>2</v>
      </c>
      <c r="P9" s="1">
        <v>50</v>
      </c>
      <c r="Q9" s="1">
        <v>102</v>
      </c>
      <c r="R9" s="1">
        <v>3</v>
      </c>
      <c r="S9" s="1">
        <v>105</v>
      </c>
      <c r="V9" s="6" t="s">
        <v>34</v>
      </c>
      <c r="W9" s="10">
        <f t="shared" si="0"/>
        <v>72</v>
      </c>
      <c r="X9" s="10">
        <f t="shared" si="1"/>
        <v>76</v>
      </c>
      <c r="Y9" s="10">
        <f t="shared" si="2"/>
        <v>82</v>
      </c>
      <c r="Z9" s="10">
        <f t="shared" si="3"/>
        <v>158</v>
      </c>
      <c r="AA9" s="7"/>
      <c r="AB9" s="125"/>
      <c r="AC9" s="59" t="s">
        <v>40</v>
      </c>
      <c r="AD9" s="59" t="s">
        <v>41</v>
      </c>
      <c r="AE9" s="60">
        <v>4</v>
      </c>
      <c r="AF9" s="60">
        <v>4</v>
      </c>
      <c r="AG9" s="60">
        <f t="shared" ref="AG9:AG11" si="4">SUM(AE9:AF9)</f>
        <v>8</v>
      </c>
      <c r="AI9" s="5"/>
      <c r="AJ9" s="5"/>
      <c r="AK9" s="5"/>
      <c r="AL9" s="5"/>
      <c r="AM9" s="5"/>
      <c r="AN9" s="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131</v>
      </c>
      <c r="L10" s="1">
        <v>0</v>
      </c>
      <c r="M10" s="1">
        <v>131</v>
      </c>
      <c r="N10" s="1">
        <v>141</v>
      </c>
      <c r="O10" s="1">
        <v>1</v>
      </c>
      <c r="P10" s="1">
        <v>142</v>
      </c>
      <c r="Q10" s="1">
        <v>272</v>
      </c>
      <c r="R10" s="1">
        <v>1</v>
      </c>
      <c r="S10" s="1">
        <v>273</v>
      </c>
      <c r="V10" s="6" t="s">
        <v>36</v>
      </c>
      <c r="W10" s="10">
        <f t="shared" si="0"/>
        <v>38</v>
      </c>
      <c r="X10" s="10">
        <f t="shared" si="1"/>
        <v>37</v>
      </c>
      <c r="Y10" s="10">
        <f t="shared" si="2"/>
        <v>42</v>
      </c>
      <c r="Z10" s="10">
        <f t="shared" si="3"/>
        <v>79</v>
      </c>
      <c r="AA10" s="7"/>
      <c r="AB10" s="125"/>
      <c r="AC10" s="65" t="s">
        <v>43</v>
      </c>
      <c r="AD10" s="58">
        <v>24</v>
      </c>
      <c r="AE10" s="58">
        <v>32</v>
      </c>
      <c r="AF10" s="58">
        <v>54</v>
      </c>
      <c r="AG10" s="58">
        <f t="shared" si="4"/>
        <v>86</v>
      </c>
      <c r="AI10" s="5"/>
      <c r="AJ10" s="5"/>
      <c r="AK10" s="5"/>
      <c r="AL10" s="5"/>
      <c r="AM10" s="5"/>
      <c r="AN10" s="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95</v>
      </c>
      <c r="L11" s="1">
        <v>2</v>
      </c>
      <c r="M11" s="1">
        <v>97</v>
      </c>
      <c r="N11" s="1">
        <v>96</v>
      </c>
      <c r="O11" s="1">
        <v>1</v>
      </c>
      <c r="P11" s="1">
        <v>97</v>
      </c>
      <c r="Q11" s="1">
        <v>191</v>
      </c>
      <c r="R11" s="1">
        <v>3</v>
      </c>
      <c r="S11" s="1">
        <v>194</v>
      </c>
      <c r="V11" s="6" t="s">
        <v>39</v>
      </c>
      <c r="W11" s="10">
        <f t="shared" si="0"/>
        <v>56</v>
      </c>
      <c r="X11" s="10">
        <f t="shared" si="1"/>
        <v>55</v>
      </c>
      <c r="Y11" s="10">
        <f t="shared" si="2"/>
        <v>50</v>
      </c>
      <c r="Z11" s="10">
        <f t="shared" si="3"/>
        <v>105</v>
      </c>
      <c r="AA11" s="7"/>
      <c r="AB11" s="126"/>
      <c r="AC11" s="66" t="s">
        <v>45</v>
      </c>
      <c r="AD11" s="37">
        <v>7</v>
      </c>
      <c r="AE11" s="37">
        <v>8</v>
      </c>
      <c r="AF11" s="37">
        <v>8</v>
      </c>
      <c r="AG11" s="58">
        <f t="shared" si="4"/>
        <v>16</v>
      </c>
      <c r="AI11" s="5"/>
      <c r="AJ11" s="5"/>
      <c r="AK11" s="5"/>
      <c r="AL11" s="5"/>
      <c r="AM11" s="5"/>
      <c r="AN11" s="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59</v>
      </c>
      <c r="L12" s="1">
        <v>0</v>
      </c>
      <c r="M12" s="1">
        <v>59</v>
      </c>
      <c r="N12" s="1">
        <v>64</v>
      </c>
      <c r="O12" s="1">
        <v>0</v>
      </c>
      <c r="P12" s="1">
        <v>64</v>
      </c>
      <c r="Q12" s="1">
        <v>123</v>
      </c>
      <c r="R12" s="1">
        <v>0</v>
      </c>
      <c r="S12" s="1">
        <v>123</v>
      </c>
      <c r="V12" s="6" t="s">
        <v>42</v>
      </c>
      <c r="W12" s="10">
        <f t="shared" si="0"/>
        <v>120</v>
      </c>
      <c r="X12" s="10">
        <f t="shared" si="1"/>
        <v>131</v>
      </c>
      <c r="Y12" s="10">
        <f t="shared" si="2"/>
        <v>142</v>
      </c>
      <c r="Z12" s="10">
        <f t="shared" si="3"/>
        <v>273</v>
      </c>
      <c r="AA12" s="7"/>
      <c r="AB12" s="15"/>
      <c r="AC12" s="16"/>
      <c r="AD12" s="17"/>
      <c r="AE12" s="17"/>
      <c r="AF12" s="17"/>
      <c r="AG12" s="1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119</v>
      </c>
      <c r="L13" s="1">
        <v>2</v>
      </c>
      <c r="M13" s="1">
        <v>121</v>
      </c>
      <c r="N13" s="1">
        <v>122</v>
      </c>
      <c r="O13" s="1">
        <v>2</v>
      </c>
      <c r="P13" s="1">
        <v>124</v>
      </c>
      <c r="Q13" s="1">
        <v>241</v>
      </c>
      <c r="R13" s="1">
        <v>4</v>
      </c>
      <c r="S13" s="1">
        <v>245</v>
      </c>
      <c r="V13" s="6" t="s">
        <v>44</v>
      </c>
      <c r="W13" s="10">
        <f t="shared" si="0"/>
        <v>99</v>
      </c>
      <c r="X13" s="10">
        <f t="shared" si="1"/>
        <v>97</v>
      </c>
      <c r="Y13" s="10">
        <f t="shared" si="2"/>
        <v>97</v>
      </c>
      <c r="Z13" s="10">
        <f t="shared" si="3"/>
        <v>194</v>
      </c>
      <c r="AA13" s="18"/>
      <c r="AB13" s="131" t="s">
        <v>48</v>
      </c>
      <c r="AC13" s="132"/>
      <c r="AD13" s="112"/>
      <c r="AE13" s="129"/>
      <c r="AF13" s="129"/>
      <c r="AG13" s="130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12</v>
      </c>
      <c r="L14" s="1">
        <v>0</v>
      </c>
      <c r="M14" s="1">
        <v>12</v>
      </c>
      <c r="N14" s="1">
        <v>13</v>
      </c>
      <c r="O14" s="1">
        <v>0</v>
      </c>
      <c r="P14" s="1">
        <v>13</v>
      </c>
      <c r="Q14" s="1">
        <v>25</v>
      </c>
      <c r="R14" s="1">
        <v>0</v>
      </c>
      <c r="S14" s="1">
        <v>25</v>
      </c>
      <c r="V14" s="6" t="s">
        <v>46</v>
      </c>
      <c r="W14" s="10">
        <f t="shared" si="0"/>
        <v>52</v>
      </c>
      <c r="X14" s="10">
        <f t="shared" si="1"/>
        <v>59</v>
      </c>
      <c r="Y14" s="10">
        <f t="shared" si="2"/>
        <v>64</v>
      </c>
      <c r="Z14" s="10">
        <f t="shared" si="3"/>
        <v>123</v>
      </c>
      <c r="AA14" s="18"/>
      <c r="AB14" s="20"/>
      <c r="AC14" s="21"/>
      <c r="AD14" s="55" t="s">
        <v>22</v>
      </c>
      <c r="AE14" s="55" t="s">
        <v>23</v>
      </c>
      <c r="AF14" s="55" t="s">
        <v>24</v>
      </c>
      <c r="AG14" s="55" t="s">
        <v>25</v>
      </c>
      <c r="AI14" s="23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6" t="s">
        <v>47</v>
      </c>
      <c r="W15" s="10">
        <f t="shared" si="0"/>
        <v>106</v>
      </c>
      <c r="X15" s="10">
        <f t="shared" si="1"/>
        <v>121</v>
      </c>
      <c r="Y15" s="10">
        <f t="shared" si="2"/>
        <v>124</v>
      </c>
      <c r="Z15" s="10">
        <f t="shared" si="3"/>
        <v>245</v>
      </c>
      <c r="AA15" s="18"/>
      <c r="AB15" s="127" t="s">
        <v>51</v>
      </c>
      <c r="AC15" s="128"/>
      <c r="AD15" s="24">
        <f>VLOOKUP($A22,$A$2:$S$67,10,FALSE)+AD16</f>
        <v>798</v>
      </c>
      <c r="AE15" s="24">
        <f>VLOOKUP($A22,$A$2:$S$67,13,FALSE)+AE16</f>
        <v>838</v>
      </c>
      <c r="AF15" s="24">
        <f>VLOOKUP($A22,$A$2:$S$67,16,FALSE)+AF16</f>
        <v>961</v>
      </c>
      <c r="AG15" s="24">
        <f t="shared" ref="AG15:AG23" si="5">AE15+AF15</f>
        <v>1799</v>
      </c>
      <c r="AI15" s="23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29</v>
      </c>
      <c r="L16" s="1">
        <v>0</v>
      </c>
      <c r="M16" s="1">
        <v>29</v>
      </c>
      <c r="N16" s="1">
        <v>37</v>
      </c>
      <c r="O16" s="1">
        <v>0</v>
      </c>
      <c r="P16" s="1">
        <v>37</v>
      </c>
      <c r="Q16" s="1">
        <v>66</v>
      </c>
      <c r="R16" s="1">
        <v>0</v>
      </c>
      <c r="S16" s="1">
        <v>66</v>
      </c>
      <c r="V16" s="6" t="s">
        <v>49</v>
      </c>
      <c r="W16" s="10">
        <f t="shared" si="0"/>
        <v>12</v>
      </c>
      <c r="X16" s="10">
        <f t="shared" si="1"/>
        <v>12</v>
      </c>
      <c r="Y16" s="10">
        <f t="shared" si="2"/>
        <v>13</v>
      </c>
      <c r="Z16" s="10">
        <f t="shared" si="3"/>
        <v>25</v>
      </c>
      <c r="AA16" s="18"/>
      <c r="AB16" s="42" t="s">
        <v>53</v>
      </c>
      <c r="AC16" s="50" t="s">
        <v>54</v>
      </c>
      <c r="AD16" s="49">
        <f>VLOOKUP($A36,$A$2:$S$67,10,FALSE)</f>
        <v>657</v>
      </c>
      <c r="AE16" s="49">
        <f>VLOOKUP($A36,$A$2:$S$67,13,FALSE)</f>
        <v>701</v>
      </c>
      <c r="AF16" s="47">
        <f>VLOOKUP($A36,$A$2:$S$67,16,FALSE)</f>
        <v>802</v>
      </c>
      <c r="AG16" s="51">
        <f t="shared" si="5"/>
        <v>1503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41</v>
      </c>
      <c r="L17" s="1">
        <v>0</v>
      </c>
      <c r="M17" s="1">
        <v>41</v>
      </c>
      <c r="N17" s="1">
        <v>38</v>
      </c>
      <c r="O17" s="1">
        <v>0</v>
      </c>
      <c r="P17" s="1">
        <v>38</v>
      </c>
      <c r="Q17" s="1">
        <v>79</v>
      </c>
      <c r="R17" s="1">
        <v>0</v>
      </c>
      <c r="S17" s="1">
        <v>79</v>
      </c>
      <c r="V17" s="6" t="s">
        <v>50</v>
      </c>
      <c r="W17" s="10">
        <f t="shared" si="0"/>
        <v>35</v>
      </c>
      <c r="X17" s="10">
        <f t="shared" si="1"/>
        <v>31</v>
      </c>
      <c r="Y17" s="10">
        <f t="shared" si="2"/>
        <v>43</v>
      </c>
      <c r="Z17" s="10">
        <f t="shared" si="3"/>
        <v>74</v>
      </c>
      <c r="AA17" s="18"/>
      <c r="AB17" s="112" t="s">
        <v>56</v>
      </c>
      <c r="AC17" s="113"/>
      <c r="AD17" s="25">
        <f t="shared" ref="AD17:AD23" si="6">VLOOKUP($A23,$A$2:$S$67,10,FALSE)</f>
        <v>225</v>
      </c>
      <c r="AE17" s="25">
        <f t="shared" ref="AE17:AE23" si="7">VLOOKUP($A23,$A$2:$S$67,13,FALSE)</f>
        <v>187</v>
      </c>
      <c r="AF17" s="25">
        <f t="shared" ref="AF17:AF23" si="8">VLOOKUP($A23,$A$2:$S$67,16,FALSE)</f>
        <v>259</v>
      </c>
      <c r="AG17" s="11">
        <f t="shared" si="5"/>
        <v>446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289</v>
      </c>
      <c r="H18" s="1">
        <v>2</v>
      </c>
      <c r="I18" s="1">
        <v>1</v>
      </c>
      <c r="J18" s="1">
        <v>292</v>
      </c>
      <c r="K18" s="1">
        <v>296</v>
      </c>
      <c r="L18" s="1">
        <v>3</v>
      </c>
      <c r="M18" s="1">
        <v>299</v>
      </c>
      <c r="N18" s="1">
        <v>313</v>
      </c>
      <c r="O18" s="1">
        <v>2</v>
      </c>
      <c r="P18" s="1">
        <v>315</v>
      </c>
      <c r="Q18" s="1">
        <v>609</v>
      </c>
      <c r="R18" s="1">
        <v>5</v>
      </c>
      <c r="S18" s="1">
        <v>614</v>
      </c>
      <c r="V18" s="6" t="s">
        <v>52</v>
      </c>
      <c r="W18" s="10">
        <f t="shared" si="0"/>
        <v>31</v>
      </c>
      <c r="X18" s="10">
        <f t="shared" si="1"/>
        <v>29</v>
      </c>
      <c r="Y18" s="10">
        <f t="shared" si="2"/>
        <v>37</v>
      </c>
      <c r="Z18" s="10">
        <f t="shared" si="3"/>
        <v>66</v>
      </c>
      <c r="AA18" s="18"/>
      <c r="AB18" s="112" t="s">
        <v>58</v>
      </c>
      <c r="AC18" s="113"/>
      <c r="AD18" s="25">
        <f t="shared" si="6"/>
        <v>451</v>
      </c>
      <c r="AE18" s="25">
        <f t="shared" si="7"/>
        <v>446</v>
      </c>
      <c r="AF18" s="25">
        <f t="shared" si="8"/>
        <v>515</v>
      </c>
      <c r="AG18" s="11">
        <f t="shared" si="5"/>
        <v>961</v>
      </c>
      <c r="AI18" s="23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171</v>
      </c>
      <c r="H19" s="1">
        <v>0</v>
      </c>
      <c r="I19" s="1">
        <v>1</v>
      </c>
      <c r="J19" s="1">
        <v>172</v>
      </c>
      <c r="K19" s="1">
        <v>166</v>
      </c>
      <c r="L19" s="1">
        <v>0</v>
      </c>
      <c r="M19" s="1">
        <v>166</v>
      </c>
      <c r="N19" s="1">
        <v>196</v>
      </c>
      <c r="O19" s="1">
        <v>1</v>
      </c>
      <c r="P19" s="1">
        <v>197</v>
      </c>
      <c r="Q19" s="1">
        <v>362</v>
      </c>
      <c r="R19" s="1">
        <v>1</v>
      </c>
      <c r="S19" s="1">
        <v>363</v>
      </c>
      <c r="V19" s="6" t="s">
        <v>55</v>
      </c>
      <c r="W19" s="10">
        <f t="shared" si="0"/>
        <v>39</v>
      </c>
      <c r="X19" s="10">
        <f t="shared" si="1"/>
        <v>41</v>
      </c>
      <c r="Y19" s="10">
        <f t="shared" si="2"/>
        <v>38</v>
      </c>
      <c r="Z19" s="10">
        <f t="shared" si="3"/>
        <v>79</v>
      </c>
      <c r="AA19" s="18"/>
      <c r="AB19" s="112" t="s">
        <v>60</v>
      </c>
      <c r="AC19" s="113"/>
      <c r="AD19" s="25">
        <f t="shared" si="6"/>
        <v>264</v>
      </c>
      <c r="AE19" s="25">
        <f t="shared" si="7"/>
        <v>128</v>
      </c>
      <c r="AF19" s="25">
        <f t="shared" si="8"/>
        <v>260</v>
      </c>
      <c r="AG19" s="11">
        <f t="shared" si="5"/>
        <v>388</v>
      </c>
      <c r="AI19" s="23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81</v>
      </c>
      <c r="L20" s="1">
        <v>0</v>
      </c>
      <c r="M20" s="1">
        <v>81</v>
      </c>
      <c r="N20" s="1">
        <v>78</v>
      </c>
      <c r="O20" s="1">
        <v>1</v>
      </c>
      <c r="P20" s="1">
        <v>79</v>
      </c>
      <c r="Q20" s="1">
        <v>159</v>
      </c>
      <c r="R20" s="1">
        <v>1</v>
      </c>
      <c r="S20" s="1">
        <v>160</v>
      </c>
      <c r="V20" s="6" t="s">
        <v>62</v>
      </c>
      <c r="W20" s="10">
        <f t="shared" si="0"/>
        <v>292</v>
      </c>
      <c r="X20" s="10">
        <f t="shared" si="1"/>
        <v>299</v>
      </c>
      <c r="Y20" s="10">
        <f t="shared" si="2"/>
        <v>315</v>
      </c>
      <c r="Z20" s="10">
        <f t="shared" si="3"/>
        <v>614</v>
      </c>
      <c r="AA20" s="18"/>
      <c r="AB20" s="112" t="s">
        <v>63</v>
      </c>
      <c r="AC20" s="113"/>
      <c r="AD20" s="25">
        <f t="shared" si="6"/>
        <v>500</v>
      </c>
      <c r="AE20" s="25">
        <f t="shared" si="7"/>
        <v>489</v>
      </c>
      <c r="AF20" s="25">
        <f t="shared" si="8"/>
        <v>560</v>
      </c>
      <c r="AG20" s="11">
        <f t="shared" si="5"/>
        <v>1049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6" t="s">
        <v>59</v>
      </c>
      <c r="W21" s="10">
        <f t="shared" si="0"/>
        <v>172</v>
      </c>
      <c r="X21" s="10">
        <f t="shared" si="1"/>
        <v>166</v>
      </c>
      <c r="Y21" s="10">
        <f t="shared" si="2"/>
        <v>197</v>
      </c>
      <c r="Z21" s="10">
        <f t="shared" si="3"/>
        <v>363</v>
      </c>
      <c r="AA21" s="18"/>
      <c r="AB21" s="112" t="s">
        <v>65</v>
      </c>
      <c r="AC21" s="113"/>
      <c r="AD21" s="25">
        <f t="shared" si="6"/>
        <v>304</v>
      </c>
      <c r="AE21" s="25">
        <f t="shared" si="7"/>
        <v>281</v>
      </c>
      <c r="AF21" s="25">
        <f t="shared" si="8"/>
        <v>340</v>
      </c>
      <c r="AG21" s="11">
        <f t="shared" si="5"/>
        <v>621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136</v>
      </c>
      <c r="H22" s="1">
        <v>3</v>
      </c>
      <c r="I22" s="1">
        <v>2</v>
      </c>
      <c r="J22" s="1">
        <v>141</v>
      </c>
      <c r="K22" s="1">
        <v>134</v>
      </c>
      <c r="L22" s="1">
        <v>3</v>
      </c>
      <c r="M22" s="1">
        <v>137</v>
      </c>
      <c r="N22" s="1">
        <v>154</v>
      </c>
      <c r="O22" s="1">
        <v>5</v>
      </c>
      <c r="P22" s="1">
        <v>159</v>
      </c>
      <c r="Q22" s="1">
        <v>288</v>
      </c>
      <c r="R22" s="1">
        <v>8</v>
      </c>
      <c r="S22" s="1">
        <v>296</v>
      </c>
      <c r="V22" s="26" t="s">
        <v>67</v>
      </c>
      <c r="W22" s="10">
        <f>AD15+AD17+AD18</f>
        <v>1474</v>
      </c>
      <c r="X22" s="10">
        <f>AE15+AE17+AE18</f>
        <v>1471</v>
      </c>
      <c r="Y22" s="10">
        <f>AF15+AF17+AF18</f>
        <v>1735</v>
      </c>
      <c r="Z22" s="10">
        <f t="shared" si="3"/>
        <v>3206</v>
      </c>
      <c r="AA22" s="18"/>
      <c r="AB22" s="112" t="s">
        <v>68</v>
      </c>
      <c r="AC22" s="113"/>
      <c r="AD22" s="25">
        <f t="shared" si="6"/>
        <v>301</v>
      </c>
      <c r="AE22" s="25">
        <f t="shared" si="7"/>
        <v>306</v>
      </c>
      <c r="AF22" s="25">
        <f t="shared" si="8"/>
        <v>340</v>
      </c>
      <c r="AG22" s="11">
        <f t="shared" si="5"/>
        <v>646</v>
      </c>
      <c r="AI22" s="23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224</v>
      </c>
      <c r="H23" s="1">
        <v>1</v>
      </c>
      <c r="I23" s="1">
        <v>0</v>
      </c>
      <c r="J23" s="1">
        <v>225</v>
      </c>
      <c r="K23" s="1">
        <v>186</v>
      </c>
      <c r="L23" s="1">
        <v>1</v>
      </c>
      <c r="M23" s="1">
        <v>187</v>
      </c>
      <c r="N23" s="1">
        <v>259</v>
      </c>
      <c r="O23" s="1">
        <v>0</v>
      </c>
      <c r="P23" s="1">
        <v>259</v>
      </c>
      <c r="Q23" s="1">
        <v>445</v>
      </c>
      <c r="R23" s="1">
        <v>1</v>
      </c>
      <c r="S23" s="1">
        <v>446</v>
      </c>
      <c r="V23" s="26" t="s">
        <v>70</v>
      </c>
      <c r="W23" s="10">
        <f>AD19+AD20+AD21+AD22+AD23</f>
        <v>1839</v>
      </c>
      <c r="X23" s="10">
        <f>AE19+AE20+AE21+AE22+AE23</f>
        <v>1648</v>
      </c>
      <c r="Y23" s="10">
        <f>AF19+AF20+AF21+AF22+AF23</f>
        <v>2015</v>
      </c>
      <c r="Z23" s="10">
        <f t="shared" si="3"/>
        <v>3663</v>
      </c>
      <c r="AA23" s="18"/>
      <c r="AB23" s="112" t="s">
        <v>71</v>
      </c>
      <c r="AC23" s="113"/>
      <c r="AD23" s="25">
        <f t="shared" si="6"/>
        <v>470</v>
      </c>
      <c r="AE23" s="25">
        <f t="shared" si="7"/>
        <v>444</v>
      </c>
      <c r="AF23" s="25">
        <f t="shared" si="8"/>
        <v>515</v>
      </c>
      <c r="AG23" s="11">
        <f t="shared" si="5"/>
        <v>959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441</v>
      </c>
      <c r="H24" s="1">
        <v>10</v>
      </c>
      <c r="I24" s="1">
        <v>0</v>
      </c>
      <c r="J24" s="1">
        <v>451</v>
      </c>
      <c r="K24" s="1">
        <v>436</v>
      </c>
      <c r="L24" s="1">
        <v>10</v>
      </c>
      <c r="M24" s="1">
        <v>446</v>
      </c>
      <c r="N24" s="1">
        <v>515</v>
      </c>
      <c r="O24" s="1">
        <v>0</v>
      </c>
      <c r="P24" s="1">
        <v>515</v>
      </c>
      <c r="Q24" s="1">
        <v>951</v>
      </c>
      <c r="R24" s="1">
        <v>10</v>
      </c>
      <c r="S24" s="1">
        <v>961</v>
      </c>
      <c r="V24" s="26" t="s">
        <v>72</v>
      </c>
      <c r="W24" s="10">
        <f>AD31+AD32</f>
        <v>1374</v>
      </c>
      <c r="X24" s="10">
        <f>AE31+AE32</f>
        <v>1652</v>
      </c>
      <c r="Y24" s="10">
        <f>AF31+AF32</f>
        <v>1797</v>
      </c>
      <c r="Z24" s="10">
        <f t="shared" si="3"/>
        <v>3449</v>
      </c>
      <c r="AA24" s="7"/>
      <c r="AB24" s="112" t="s">
        <v>73</v>
      </c>
      <c r="AC24" s="113"/>
      <c r="AD24" s="11">
        <f>AD15+SUM(AD17:AD23)</f>
        <v>3313</v>
      </c>
      <c r="AE24" s="11">
        <f>AE15+SUM(AE17:AE23)</f>
        <v>3119</v>
      </c>
      <c r="AF24" s="11">
        <f>AF15+SUM(AF17:AF23)</f>
        <v>3750</v>
      </c>
      <c r="AG24" s="11">
        <f>AG15+SUM(AG17:AG23)</f>
        <v>6869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264</v>
      </c>
      <c r="H25" s="1">
        <v>0</v>
      </c>
      <c r="I25" s="1">
        <v>0</v>
      </c>
      <c r="J25" s="1">
        <v>264</v>
      </c>
      <c r="K25" s="1">
        <v>128</v>
      </c>
      <c r="L25" s="1">
        <v>0</v>
      </c>
      <c r="M25" s="1">
        <v>128</v>
      </c>
      <c r="N25" s="1">
        <v>260</v>
      </c>
      <c r="O25" s="1">
        <v>0</v>
      </c>
      <c r="P25" s="1">
        <v>260</v>
      </c>
      <c r="Q25" s="1">
        <v>388</v>
      </c>
      <c r="R25" s="1">
        <v>0</v>
      </c>
      <c r="S25" s="1">
        <v>388</v>
      </c>
      <c r="V25" s="26" t="s">
        <v>75</v>
      </c>
      <c r="W25" s="10">
        <f>AD33+AD34</f>
        <v>502</v>
      </c>
      <c r="X25" s="10">
        <f>AE33+AE34</f>
        <v>506</v>
      </c>
      <c r="Y25" s="10">
        <f>AF33+AF34</f>
        <v>571</v>
      </c>
      <c r="Z25" s="10">
        <f t="shared" si="3"/>
        <v>1077</v>
      </c>
      <c r="AA25" s="7"/>
      <c r="AB25" s="15"/>
      <c r="AC25" s="27" t="s">
        <v>76</v>
      </c>
      <c r="AD25" s="28"/>
      <c r="AE25" s="28"/>
      <c r="AF25" s="28"/>
      <c r="AG25" s="28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498</v>
      </c>
      <c r="H26" s="1">
        <v>0</v>
      </c>
      <c r="I26" s="1">
        <v>2</v>
      </c>
      <c r="J26" s="1">
        <v>500</v>
      </c>
      <c r="K26" s="1">
        <v>488</v>
      </c>
      <c r="L26" s="1">
        <v>1</v>
      </c>
      <c r="M26" s="1">
        <v>489</v>
      </c>
      <c r="N26" s="1">
        <v>559</v>
      </c>
      <c r="O26" s="1">
        <v>1</v>
      </c>
      <c r="P26" s="1">
        <v>560</v>
      </c>
      <c r="Q26" s="1">
        <v>1047</v>
      </c>
      <c r="R26" s="1">
        <v>2</v>
      </c>
      <c r="S26" s="1">
        <v>1049</v>
      </c>
      <c r="V26" s="26" t="s">
        <v>77</v>
      </c>
      <c r="W26" s="10">
        <f>AD35+AD36+AD37</f>
        <v>2275</v>
      </c>
      <c r="X26" s="10">
        <f>AE35+AE36+AE37</f>
        <v>3130</v>
      </c>
      <c r="Y26" s="10">
        <f>AF35+AF36+AF37</f>
        <v>3239</v>
      </c>
      <c r="Z26" s="10">
        <f t="shared" si="3"/>
        <v>6369</v>
      </c>
      <c r="AA26" s="7"/>
      <c r="AB26" s="15"/>
      <c r="AC26" s="16"/>
      <c r="AD26" s="17"/>
      <c r="AE26" s="17"/>
      <c r="AF26" s="17"/>
      <c r="AG26" s="17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302</v>
      </c>
      <c r="H27" s="1">
        <v>0</v>
      </c>
      <c r="I27" s="1">
        <v>2</v>
      </c>
      <c r="J27" s="1">
        <v>304</v>
      </c>
      <c r="K27" s="1">
        <v>280</v>
      </c>
      <c r="L27" s="1">
        <v>1</v>
      </c>
      <c r="M27" s="1">
        <v>281</v>
      </c>
      <c r="N27" s="1">
        <v>339</v>
      </c>
      <c r="O27" s="1">
        <v>1</v>
      </c>
      <c r="P27" s="1">
        <v>340</v>
      </c>
      <c r="Q27" s="1">
        <v>619</v>
      </c>
      <c r="R27" s="1">
        <v>2</v>
      </c>
      <c r="S27" s="1">
        <v>621</v>
      </c>
      <c r="V27" s="26" t="s">
        <v>78</v>
      </c>
      <c r="W27" s="10">
        <f>VLOOKUP($A20,$A$2:$S$67,10,FALSE)</f>
        <v>88</v>
      </c>
      <c r="X27" s="10">
        <f>VLOOKUP($A20,$A$2:$S$67,13,FALSE)</f>
        <v>81</v>
      </c>
      <c r="Y27" s="10">
        <f>VLOOKUP($A20,$A$2:$S$67,16,FALSE)</f>
        <v>79</v>
      </c>
      <c r="Z27" s="10">
        <f t="shared" si="3"/>
        <v>160</v>
      </c>
      <c r="AA27" s="7"/>
      <c r="AB27" s="15"/>
      <c r="AC27" s="16"/>
      <c r="AD27" s="17"/>
      <c r="AE27" s="17"/>
      <c r="AF27" s="17"/>
      <c r="AG27" s="17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305</v>
      </c>
      <c r="L28" s="1">
        <v>1</v>
      </c>
      <c r="M28" s="1">
        <v>306</v>
      </c>
      <c r="N28" s="1">
        <v>338</v>
      </c>
      <c r="O28" s="1">
        <v>2</v>
      </c>
      <c r="P28" s="1">
        <v>340</v>
      </c>
      <c r="Q28" s="1">
        <v>643</v>
      </c>
      <c r="R28" s="1">
        <v>3</v>
      </c>
      <c r="S28" s="1">
        <v>646</v>
      </c>
      <c r="V28" s="26" t="s">
        <v>79</v>
      </c>
      <c r="W28" s="10">
        <f>AD50</f>
        <v>1769</v>
      </c>
      <c r="X28" s="10">
        <f>AE50</f>
        <v>2611</v>
      </c>
      <c r="Y28" s="10">
        <f>AF50</f>
        <v>2738</v>
      </c>
      <c r="Z28" s="10">
        <f t="shared" si="3"/>
        <v>5349</v>
      </c>
      <c r="AA28" s="7"/>
      <c r="AB28" s="15"/>
      <c r="AC28" s="16"/>
      <c r="AD28" s="17"/>
      <c r="AE28" s="17"/>
      <c r="AF28" s="17"/>
      <c r="AG28" s="17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466</v>
      </c>
      <c r="H29" s="1">
        <v>0</v>
      </c>
      <c r="I29" s="1">
        <v>4</v>
      </c>
      <c r="J29" s="1">
        <v>470</v>
      </c>
      <c r="K29" s="1">
        <v>443</v>
      </c>
      <c r="L29" s="1">
        <v>1</v>
      </c>
      <c r="M29" s="1">
        <v>444</v>
      </c>
      <c r="N29" s="1">
        <v>512</v>
      </c>
      <c r="O29" s="1">
        <v>3</v>
      </c>
      <c r="P29" s="1">
        <v>515</v>
      </c>
      <c r="Q29" s="1">
        <v>955</v>
      </c>
      <c r="R29" s="1">
        <v>4</v>
      </c>
      <c r="S29" s="1">
        <v>959</v>
      </c>
      <c r="V29" s="6" t="s">
        <v>80</v>
      </c>
      <c r="W29" s="10">
        <f t="shared" ref="W29:W52" si="9">VLOOKUP($A44,$A$2:$S$67,10,FALSE)</f>
        <v>44</v>
      </c>
      <c r="X29" s="10">
        <f t="shared" ref="X29:X52" si="10">VLOOKUP($A44,$A$2:$S$67,13,FALSE)</f>
        <v>38</v>
      </c>
      <c r="Y29" s="10">
        <f t="shared" ref="Y29:Y52" si="11">VLOOKUP($A44,$A$2:$S$67,16,FALSE)</f>
        <v>45</v>
      </c>
      <c r="Z29" s="10">
        <f t="shared" si="3"/>
        <v>83</v>
      </c>
      <c r="AA29" s="7"/>
      <c r="AB29" s="112" t="s">
        <v>81</v>
      </c>
      <c r="AC29" s="113"/>
      <c r="AD29" s="20"/>
      <c r="AE29" s="43"/>
      <c r="AF29" s="43"/>
      <c r="AG29" s="44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699</v>
      </c>
      <c r="H30" s="1">
        <v>0</v>
      </c>
      <c r="I30" s="1">
        <v>3</v>
      </c>
      <c r="J30" s="1">
        <v>702</v>
      </c>
      <c r="K30" s="1">
        <v>833</v>
      </c>
      <c r="L30" s="1">
        <v>1</v>
      </c>
      <c r="M30" s="1">
        <v>834</v>
      </c>
      <c r="N30" s="1">
        <v>903</v>
      </c>
      <c r="O30" s="1">
        <v>2</v>
      </c>
      <c r="P30" s="1">
        <v>905</v>
      </c>
      <c r="Q30" s="1">
        <v>1736</v>
      </c>
      <c r="R30" s="1">
        <v>3</v>
      </c>
      <c r="S30" s="1">
        <v>1739</v>
      </c>
      <c r="V30" s="6" t="s">
        <v>83</v>
      </c>
      <c r="W30" s="10">
        <f t="shared" si="9"/>
        <v>83</v>
      </c>
      <c r="X30" s="10">
        <f t="shared" si="10"/>
        <v>92</v>
      </c>
      <c r="Y30" s="10">
        <f t="shared" si="11"/>
        <v>95</v>
      </c>
      <c r="Z30" s="10">
        <f t="shared" si="3"/>
        <v>187</v>
      </c>
      <c r="AA30" s="7"/>
      <c r="AB30" s="20"/>
      <c r="AC30" s="21"/>
      <c r="AD30" s="55" t="s">
        <v>22</v>
      </c>
      <c r="AE30" s="55" t="s">
        <v>23</v>
      </c>
      <c r="AF30" s="55" t="s">
        <v>24</v>
      </c>
      <c r="AG30" s="55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666</v>
      </c>
      <c r="H31" s="1">
        <v>1</v>
      </c>
      <c r="I31" s="1">
        <v>5</v>
      </c>
      <c r="J31" s="1">
        <v>672</v>
      </c>
      <c r="K31" s="1">
        <v>815</v>
      </c>
      <c r="L31" s="1">
        <v>3</v>
      </c>
      <c r="M31" s="1">
        <v>818</v>
      </c>
      <c r="N31" s="1">
        <v>887</v>
      </c>
      <c r="O31" s="1">
        <v>5</v>
      </c>
      <c r="P31" s="1">
        <v>892</v>
      </c>
      <c r="Q31" s="1">
        <v>1702</v>
      </c>
      <c r="R31" s="1">
        <v>8</v>
      </c>
      <c r="S31" s="1">
        <v>1710</v>
      </c>
      <c r="V31" s="6" t="s">
        <v>85</v>
      </c>
      <c r="W31" s="10">
        <f t="shared" si="9"/>
        <v>69</v>
      </c>
      <c r="X31" s="10">
        <f t="shared" si="10"/>
        <v>69</v>
      </c>
      <c r="Y31" s="10">
        <f t="shared" si="11"/>
        <v>77</v>
      </c>
      <c r="Z31" s="10">
        <f t="shared" si="3"/>
        <v>146</v>
      </c>
      <c r="AA31" s="18"/>
      <c r="AB31" s="112" t="s">
        <v>86</v>
      </c>
      <c r="AC31" s="113"/>
      <c r="AD31" s="25">
        <f>VLOOKUP($A30,$A$2:$S$67,10,FALSE)</f>
        <v>702</v>
      </c>
      <c r="AE31" s="25">
        <f>VLOOKUP($A30,$A$2:$S$67,13,FALSE)</f>
        <v>834</v>
      </c>
      <c r="AF31" s="25">
        <f>VLOOKUP($A30,$A$2:$S$67,16,FALSE)</f>
        <v>905</v>
      </c>
      <c r="AG31" s="11">
        <f t="shared" ref="AG31:AG37" si="12">AE31+AF31</f>
        <v>1739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688</v>
      </c>
      <c r="H32" s="1">
        <v>3</v>
      </c>
      <c r="I32" s="1">
        <v>3</v>
      </c>
      <c r="J32" s="1">
        <v>694</v>
      </c>
      <c r="K32" s="1">
        <v>937</v>
      </c>
      <c r="L32" s="1">
        <v>4</v>
      </c>
      <c r="M32" s="1">
        <v>941</v>
      </c>
      <c r="N32" s="1">
        <v>1007</v>
      </c>
      <c r="O32" s="1">
        <v>6</v>
      </c>
      <c r="P32" s="1">
        <v>1013</v>
      </c>
      <c r="Q32" s="1">
        <v>1944</v>
      </c>
      <c r="R32" s="1">
        <v>10</v>
      </c>
      <c r="S32" s="1">
        <v>1954</v>
      </c>
      <c r="V32" s="6" t="s">
        <v>88</v>
      </c>
      <c r="W32" s="10">
        <f t="shared" si="9"/>
        <v>45</v>
      </c>
      <c r="X32" s="10">
        <f t="shared" si="10"/>
        <v>46</v>
      </c>
      <c r="Y32" s="10">
        <f t="shared" si="11"/>
        <v>44</v>
      </c>
      <c r="Z32" s="10">
        <f t="shared" si="3"/>
        <v>90</v>
      </c>
      <c r="AA32" s="18"/>
      <c r="AB32" s="112" t="s">
        <v>89</v>
      </c>
      <c r="AC32" s="113"/>
      <c r="AD32" s="25">
        <f>VLOOKUP($A31,$A$2:$S$67,10,FALSE)</f>
        <v>672</v>
      </c>
      <c r="AE32" s="25">
        <f>VLOOKUP($A31,$A$2:$S$67,13,FALSE)</f>
        <v>818</v>
      </c>
      <c r="AF32" s="25">
        <f>VLOOKUP($A31,$A$2:$S$67,16,FALSE)</f>
        <v>892</v>
      </c>
      <c r="AG32" s="11">
        <f t="shared" si="12"/>
        <v>1710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975</v>
      </c>
      <c r="H33" s="1">
        <v>1</v>
      </c>
      <c r="I33" s="1">
        <v>5</v>
      </c>
      <c r="J33" s="1">
        <v>981</v>
      </c>
      <c r="K33" s="1">
        <v>1449</v>
      </c>
      <c r="L33" s="1">
        <v>5</v>
      </c>
      <c r="M33" s="1">
        <v>1454</v>
      </c>
      <c r="N33" s="1">
        <v>1482</v>
      </c>
      <c r="O33" s="1">
        <v>3</v>
      </c>
      <c r="P33" s="1">
        <v>1485</v>
      </c>
      <c r="Q33" s="1">
        <v>2931</v>
      </c>
      <c r="R33" s="1">
        <v>8</v>
      </c>
      <c r="S33" s="1">
        <v>2939</v>
      </c>
      <c r="V33" s="6" t="s">
        <v>91</v>
      </c>
      <c r="W33" s="10">
        <f t="shared" si="9"/>
        <v>12</v>
      </c>
      <c r="X33" s="10">
        <f t="shared" si="10"/>
        <v>13</v>
      </c>
      <c r="Y33" s="10">
        <f t="shared" si="11"/>
        <v>15</v>
      </c>
      <c r="Z33" s="10">
        <f t="shared" si="3"/>
        <v>28</v>
      </c>
      <c r="AA33" s="18"/>
      <c r="AB33" s="112" t="s">
        <v>92</v>
      </c>
      <c r="AC33" s="113"/>
      <c r="AD33" s="25">
        <f>VLOOKUP($A42,$A$2:$S$67,10,FALSE)</f>
        <v>266</v>
      </c>
      <c r="AE33" s="25">
        <f>VLOOKUP($A42,$A$2:$S$67,13,FALSE)</f>
        <v>254</v>
      </c>
      <c r="AF33" s="25">
        <f>VLOOKUP($A42,$A$2:$S$67,16,FALSE)</f>
        <v>310</v>
      </c>
      <c r="AG33" s="11">
        <f t="shared" si="12"/>
        <v>564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594</v>
      </c>
      <c r="H34" s="1">
        <v>2</v>
      </c>
      <c r="I34" s="1">
        <v>4</v>
      </c>
      <c r="J34" s="1">
        <v>600</v>
      </c>
      <c r="K34" s="1">
        <v>732</v>
      </c>
      <c r="L34" s="1">
        <v>3</v>
      </c>
      <c r="M34" s="1">
        <v>735</v>
      </c>
      <c r="N34" s="1">
        <v>738</v>
      </c>
      <c r="O34" s="1">
        <v>3</v>
      </c>
      <c r="P34" s="1">
        <v>741</v>
      </c>
      <c r="Q34" s="1">
        <v>1470</v>
      </c>
      <c r="R34" s="1">
        <v>6</v>
      </c>
      <c r="S34" s="1">
        <v>1476</v>
      </c>
      <c r="V34" s="6" t="s">
        <v>94</v>
      </c>
      <c r="W34" s="10">
        <f t="shared" si="9"/>
        <v>45</v>
      </c>
      <c r="X34" s="10">
        <f t="shared" si="10"/>
        <v>55</v>
      </c>
      <c r="Y34" s="10">
        <f t="shared" si="11"/>
        <v>52</v>
      </c>
      <c r="Z34" s="10">
        <f t="shared" si="3"/>
        <v>107</v>
      </c>
      <c r="AA34" s="18"/>
      <c r="AB34" s="112" t="s">
        <v>95</v>
      </c>
      <c r="AC34" s="113"/>
      <c r="AD34" s="25">
        <f>VLOOKUP($A43,$A$2:$S$67,10,FALSE)</f>
        <v>236</v>
      </c>
      <c r="AE34" s="25">
        <f>VLOOKUP($A43,$A$2:$S$67,13,FALSE)</f>
        <v>252</v>
      </c>
      <c r="AF34" s="25">
        <f>VLOOKUP($A43,$A$2:$S$67,16,FALSE)</f>
        <v>261</v>
      </c>
      <c r="AG34" s="11">
        <f t="shared" si="12"/>
        <v>513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6" t="s">
        <v>97</v>
      </c>
      <c r="W35" s="10">
        <f t="shared" si="9"/>
        <v>21</v>
      </c>
      <c r="X35" s="10">
        <f t="shared" si="10"/>
        <v>23</v>
      </c>
      <c r="Y35" s="10">
        <f t="shared" si="11"/>
        <v>15</v>
      </c>
      <c r="Z35" s="10">
        <f t="shared" si="3"/>
        <v>38</v>
      </c>
      <c r="AA35" s="18"/>
      <c r="AB35" s="112" t="s">
        <v>98</v>
      </c>
      <c r="AC35" s="113"/>
      <c r="AD35" s="25">
        <f>VLOOKUP($A32,$A$2:$S$67,10,FALSE)</f>
        <v>694</v>
      </c>
      <c r="AE35" s="25">
        <f>VLOOKUP($A32,$A$2:$S$67,13,FALSE)</f>
        <v>941</v>
      </c>
      <c r="AF35" s="25">
        <f>VLOOKUP($A32,$A$2:$S$67,16,FALSE)</f>
        <v>1013</v>
      </c>
      <c r="AG35" s="11">
        <f t="shared" si="12"/>
        <v>1954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653</v>
      </c>
      <c r="H36" s="1">
        <v>3</v>
      </c>
      <c r="I36" s="1">
        <v>1</v>
      </c>
      <c r="J36" s="1">
        <v>657</v>
      </c>
      <c r="K36" s="1">
        <v>698</v>
      </c>
      <c r="L36" s="1">
        <v>3</v>
      </c>
      <c r="M36" s="1">
        <v>701</v>
      </c>
      <c r="N36" s="1">
        <v>800</v>
      </c>
      <c r="O36" s="1">
        <v>2</v>
      </c>
      <c r="P36" s="1">
        <v>802</v>
      </c>
      <c r="Q36" s="1">
        <v>1498</v>
      </c>
      <c r="R36" s="1">
        <v>5</v>
      </c>
      <c r="S36" s="1">
        <v>1503</v>
      </c>
      <c r="V36" s="6" t="s">
        <v>100</v>
      </c>
      <c r="W36" s="10">
        <f t="shared" si="9"/>
        <v>116</v>
      </c>
      <c r="X36" s="10">
        <f t="shared" si="10"/>
        <v>115</v>
      </c>
      <c r="Y36" s="10">
        <f t="shared" si="11"/>
        <v>139</v>
      </c>
      <c r="Z36" s="10">
        <f t="shared" si="3"/>
        <v>254</v>
      </c>
      <c r="AA36" s="18"/>
      <c r="AB36" s="112" t="s">
        <v>90</v>
      </c>
      <c r="AC36" s="113"/>
      <c r="AD36" s="25">
        <f>VLOOKUP($A33,$A$2:$S$67,10,FALSE)</f>
        <v>981</v>
      </c>
      <c r="AE36" s="25">
        <f>VLOOKUP($A33,$A$2:$S$67,13,FALSE)</f>
        <v>1454</v>
      </c>
      <c r="AF36" s="25">
        <f>VLOOKUP($A33,$A$2:$S$67,16,FALSE)</f>
        <v>1485</v>
      </c>
      <c r="AG36" s="11">
        <f t="shared" si="12"/>
        <v>2939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449</v>
      </c>
      <c r="H37" s="1">
        <v>0</v>
      </c>
      <c r="I37" s="1">
        <v>1</v>
      </c>
      <c r="J37" s="1">
        <v>450</v>
      </c>
      <c r="K37" s="1">
        <v>526</v>
      </c>
      <c r="L37" s="1">
        <v>1</v>
      </c>
      <c r="M37" s="1">
        <v>527</v>
      </c>
      <c r="N37" s="1">
        <v>587</v>
      </c>
      <c r="O37" s="1">
        <v>0</v>
      </c>
      <c r="P37" s="1">
        <v>587</v>
      </c>
      <c r="Q37" s="1">
        <v>1113</v>
      </c>
      <c r="R37" s="1">
        <v>1</v>
      </c>
      <c r="S37" s="1">
        <v>1114</v>
      </c>
      <c r="V37" s="6" t="s">
        <v>102</v>
      </c>
      <c r="W37" s="10">
        <f t="shared" si="9"/>
        <v>164</v>
      </c>
      <c r="X37" s="10">
        <f t="shared" si="10"/>
        <v>152</v>
      </c>
      <c r="Y37" s="10">
        <f t="shared" si="11"/>
        <v>172</v>
      </c>
      <c r="Z37" s="10">
        <f t="shared" si="3"/>
        <v>324</v>
      </c>
      <c r="AA37" s="18"/>
      <c r="AB37" s="112" t="s">
        <v>93</v>
      </c>
      <c r="AC37" s="113"/>
      <c r="AD37" s="25">
        <f>VLOOKUP($A34,$A$2:$S$67,10,FALSE)</f>
        <v>600</v>
      </c>
      <c r="AE37" s="25">
        <f>VLOOKUP($A34,$A$2:$S$67,13,FALSE)</f>
        <v>735</v>
      </c>
      <c r="AF37" s="25">
        <f>VLOOKUP($A34,$A$2:$S$67,16,FALSE)</f>
        <v>741</v>
      </c>
      <c r="AG37" s="11">
        <f t="shared" si="12"/>
        <v>1476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415</v>
      </c>
      <c r="H38" s="1">
        <v>1</v>
      </c>
      <c r="I38" s="1">
        <v>3</v>
      </c>
      <c r="J38" s="1">
        <v>419</v>
      </c>
      <c r="K38" s="1">
        <v>613</v>
      </c>
      <c r="L38" s="1">
        <v>3</v>
      </c>
      <c r="M38" s="1">
        <v>616</v>
      </c>
      <c r="N38" s="1">
        <v>641</v>
      </c>
      <c r="O38" s="1">
        <v>5</v>
      </c>
      <c r="P38" s="1">
        <v>646</v>
      </c>
      <c r="Q38" s="1">
        <v>1254</v>
      </c>
      <c r="R38" s="1">
        <v>8</v>
      </c>
      <c r="S38" s="1">
        <v>1262</v>
      </c>
      <c r="V38" s="6" t="s">
        <v>104</v>
      </c>
      <c r="W38" s="10">
        <f t="shared" si="9"/>
        <v>39</v>
      </c>
      <c r="X38" s="10">
        <f t="shared" si="10"/>
        <v>39</v>
      </c>
      <c r="Y38" s="10">
        <f t="shared" si="11"/>
        <v>36</v>
      </c>
      <c r="Z38" s="10">
        <f t="shared" si="3"/>
        <v>75</v>
      </c>
      <c r="AA38" s="7"/>
      <c r="AB38" s="112" t="s">
        <v>73</v>
      </c>
      <c r="AC38" s="113"/>
      <c r="AD38" s="11">
        <f>SUM(AD31:AD37)</f>
        <v>4151</v>
      </c>
      <c r="AE38" s="11">
        <f>SUM(AE31:AE37)</f>
        <v>5288</v>
      </c>
      <c r="AF38" s="11">
        <f>SUM(AF31:AF37)</f>
        <v>5607</v>
      </c>
      <c r="AG38" s="11">
        <f>SUM(AG31:AG37)</f>
        <v>10895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189</v>
      </c>
      <c r="H39" s="1">
        <v>1</v>
      </c>
      <c r="I39" s="1">
        <v>6</v>
      </c>
      <c r="J39" s="1">
        <v>196</v>
      </c>
      <c r="K39" s="1">
        <v>325</v>
      </c>
      <c r="L39" s="1">
        <v>2</v>
      </c>
      <c r="M39" s="1">
        <v>327</v>
      </c>
      <c r="N39" s="1">
        <v>317</v>
      </c>
      <c r="O39" s="1">
        <v>5</v>
      </c>
      <c r="P39" s="1">
        <v>322</v>
      </c>
      <c r="Q39" s="1">
        <v>642</v>
      </c>
      <c r="R39" s="1">
        <v>7</v>
      </c>
      <c r="S39" s="1">
        <v>649</v>
      </c>
      <c r="V39" s="6" t="s">
        <v>106</v>
      </c>
      <c r="W39" s="10">
        <f t="shared" si="9"/>
        <v>32</v>
      </c>
      <c r="X39" s="10">
        <f t="shared" si="10"/>
        <v>30</v>
      </c>
      <c r="Y39" s="10">
        <f t="shared" si="11"/>
        <v>34</v>
      </c>
      <c r="Z39" s="10">
        <f t="shared" si="3"/>
        <v>64</v>
      </c>
      <c r="AA39" s="7"/>
      <c r="AB39" s="15"/>
      <c r="AC39" s="29"/>
      <c r="AD39" s="29"/>
      <c r="AE39" s="29"/>
      <c r="AF39" s="29"/>
      <c r="AG39" s="29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371</v>
      </c>
      <c r="H40" s="1">
        <v>4</v>
      </c>
      <c r="I40" s="1">
        <v>3</v>
      </c>
      <c r="J40" s="1">
        <v>378</v>
      </c>
      <c r="K40" s="1">
        <v>620</v>
      </c>
      <c r="L40" s="1">
        <v>3</v>
      </c>
      <c r="M40" s="1">
        <v>623</v>
      </c>
      <c r="N40" s="1">
        <v>634</v>
      </c>
      <c r="O40" s="1">
        <v>5</v>
      </c>
      <c r="P40" s="1">
        <v>639</v>
      </c>
      <c r="Q40" s="1">
        <v>1254</v>
      </c>
      <c r="R40" s="1">
        <v>8</v>
      </c>
      <c r="S40" s="1">
        <v>1262</v>
      </c>
      <c r="V40" s="6" t="s">
        <v>108</v>
      </c>
      <c r="W40" s="10">
        <f t="shared" si="9"/>
        <v>126</v>
      </c>
      <c r="X40" s="10">
        <f t="shared" si="10"/>
        <v>120</v>
      </c>
      <c r="Y40" s="10">
        <f t="shared" si="11"/>
        <v>142</v>
      </c>
      <c r="Z40" s="10">
        <f t="shared" si="3"/>
        <v>262</v>
      </c>
      <c r="AA40" s="7"/>
      <c r="AB40" s="15"/>
      <c r="AC40" s="29"/>
      <c r="AD40" s="29"/>
      <c r="AE40" s="29"/>
      <c r="AF40" s="29"/>
      <c r="AG40" s="29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319</v>
      </c>
      <c r="H41" s="1">
        <v>2</v>
      </c>
      <c r="I41" s="1">
        <v>5</v>
      </c>
      <c r="J41" s="1">
        <v>326</v>
      </c>
      <c r="K41" s="1">
        <v>516</v>
      </c>
      <c r="L41" s="1">
        <v>2</v>
      </c>
      <c r="M41" s="1">
        <v>518</v>
      </c>
      <c r="N41" s="1">
        <v>539</v>
      </c>
      <c r="O41" s="1">
        <v>5</v>
      </c>
      <c r="P41" s="1">
        <v>544</v>
      </c>
      <c r="Q41" s="1">
        <v>1055</v>
      </c>
      <c r="R41" s="1">
        <v>7</v>
      </c>
      <c r="S41" s="1">
        <v>1062</v>
      </c>
      <c r="V41" s="6" t="s">
        <v>110</v>
      </c>
      <c r="W41" s="10">
        <f t="shared" si="9"/>
        <v>53</v>
      </c>
      <c r="X41" s="10">
        <f t="shared" si="10"/>
        <v>52</v>
      </c>
      <c r="Y41" s="10">
        <f t="shared" si="11"/>
        <v>57</v>
      </c>
      <c r="Z41" s="10">
        <f t="shared" si="3"/>
        <v>109</v>
      </c>
      <c r="AA41" s="7"/>
      <c r="AB41" s="15"/>
      <c r="AC41" s="29"/>
      <c r="AD41" s="29"/>
      <c r="AE41" s="29"/>
      <c r="AF41" s="29"/>
      <c r="AG41" s="29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258</v>
      </c>
      <c r="H42" s="1">
        <v>4</v>
      </c>
      <c r="I42" s="1">
        <v>4</v>
      </c>
      <c r="J42" s="1">
        <v>266</v>
      </c>
      <c r="K42" s="1">
        <v>251</v>
      </c>
      <c r="L42" s="1">
        <v>3</v>
      </c>
      <c r="M42" s="1">
        <v>254</v>
      </c>
      <c r="N42" s="1">
        <v>303</v>
      </c>
      <c r="O42" s="1">
        <v>7</v>
      </c>
      <c r="P42" s="1">
        <v>310</v>
      </c>
      <c r="Q42" s="1">
        <v>554</v>
      </c>
      <c r="R42" s="1">
        <v>10</v>
      </c>
      <c r="S42" s="1">
        <v>564</v>
      </c>
      <c r="V42" s="6" t="s">
        <v>112</v>
      </c>
      <c r="W42" s="10">
        <f t="shared" si="9"/>
        <v>167</v>
      </c>
      <c r="X42" s="10">
        <f t="shared" si="10"/>
        <v>136</v>
      </c>
      <c r="Y42" s="10">
        <f t="shared" si="11"/>
        <v>156</v>
      </c>
      <c r="Z42" s="10">
        <f t="shared" si="3"/>
        <v>292</v>
      </c>
      <c r="AA42" s="7"/>
      <c r="AB42" s="19"/>
      <c r="AC42" s="45"/>
      <c r="AD42" s="19"/>
      <c r="AE42" s="19"/>
      <c r="AF42" s="19"/>
      <c r="AG42" s="19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236</v>
      </c>
      <c r="H43" s="1">
        <v>0</v>
      </c>
      <c r="I43" s="1">
        <v>0</v>
      </c>
      <c r="J43" s="1">
        <v>236</v>
      </c>
      <c r="K43" s="1">
        <v>252</v>
      </c>
      <c r="L43" s="1">
        <v>0</v>
      </c>
      <c r="M43" s="1">
        <v>252</v>
      </c>
      <c r="N43" s="1">
        <v>261</v>
      </c>
      <c r="O43" s="1">
        <v>0</v>
      </c>
      <c r="P43" s="1">
        <v>261</v>
      </c>
      <c r="Q43" s="1">
        <v>513</v>
      </c>
      <c r="R43" s="1">
        <v>0</v>
      </c>
      <c r="S43" s="1">
        <v>513</v>
      </c>
      <c r="V43" s="6" t="s">
        <v>114</v>
      </c>
      <c r="W43" s="10">
        <f t="shared" si="9"/>
        <v>46</v>
      </c>
      <c r="X43" s="10">
        <f t="shared" si="10"/>
        <v>43</v>
      </c>
      <c r="Y43" s="10">
        <f t="shared" si="11"/>
        <v>53</v>
      </c>
      <c r="Z43" s="10">
        <f t="shared" si="3"/>
        <v>96</v>
      </c>
      <c r="AA43" s="7"/>
      <c r="AB43" s="30"/>
      <c r="AC43" s="27" t="s">
        <v>115</v>
      </c>
      <c r="AD43" s="20"/>
      <c r="AE43" s="19"/>
      <c r="AF43" s="19"/>
      <c r="AG43" s="44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45</v>
      </c>
      <c r="O44" s="1">
        <v>0</v>
      </c>
      <c r="P44" s="1">
        <v>45</v>
      </c>
      <c r="Q44" s="1">
        <v>83</v>
      </c>
      <c r="R44" s="1">
        <v>0</v>
      </c>
      <c r="S44" s="1">
        <v>83</v>
      </c>
      <c r="V44" s="6" t="s">
        <v>116</v>
      </c>
      <c r="W44" s="10">
        <f t="shared" si="9"/>
        <v>102</v>
      </c>
      <c r="X44" s="10">
        <f t="shared" si="10"/>
        <v>96</v>
      </c>
      <c r="Y44" s="10">
        <f t="shared" si="11"/>
        <v>107</v>
      </c>
      <c r="Z44" s="10">
        <f t="shared" si="3"/>
        <v>203</v>
      </c>
      <c r="AA44" s="7"/>
      <c r="AB44" s="20"/>
      <c r="AC44" s="54"/>
      <c r="AD44" s="55" t="s">
        <v>22</v>
      </c>
      <c r="AE44" s="55" t="s">
        <v>23</v>
      </c>
      <c r="AF44" s="55" t="s">
        <v>24</v>
      </c>
      <c r="AG44" s="55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92</v>
      </c>
      <c r="L45" s="1">
        <v>0</v>
      </c>
      <c r="M45" s="1">
        <v>92</v>
      </c>
      <c r="N45" s="1">
        <v>95</v>
      </c>
      <c r="O45" s="1">
        <v>0</v>
      </c>
      <c r="P45" s="1">
        <v>95</v>
      </c>
      <c r="Q45" s="1">
        <v>187</v>
      </c>
      <c r="R45" s="1">
        <v>0</v>
      </c>
      <c r="S45" s="1">
        <v>187</v>
      </c>
      <c r="V45" s="6" t="s">
        <v>117</v>
      </c>
      <c r="W45" s="10">
        <f t="shared" si="9"/>
        <v>18</v>
      </c>
      <c r="X45" s="10">
        <f t="shared" si="10"/>
        <v>14</v>
      </c>
      <c r="Y45" s="10">
        <f t="shared" si="11"/>
        <v>10</v>
      </c>
      <c r="Z45" s="10">
        <f t="shared" si="3"/>
        <v>24</v>
      </c>
      <c r="AA45" s="7"/>
      <c r="AB45" s="112" t="s">
        <v>118</v>
      </c>
      <c r="AC45" s="113"/>
      <c r="AD45" s="25">
        <f>VLOOKUP($A37,$A$2:$S$67,10,FALSE)</f>
        <v>450</v>
      </c>
      <c r="AE45" s="25">
        <f>VLOOKUP($A37,$A$2:$S$67,13,FALSE)</f>
        <v>527</v>
      </c>
      <c r="AF45" s="25">
        <f>VLOOKUP($A37,$A$2:$S$67,16,FALSE)</f>
        <v>587</v>
      </c>
      <c r="AG45" s="11">
        <f>AE45+AF45</f>
        <v>1114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69</v>
      </c>
      <c r="H46" s="1">
        <v>0</v>
      </c>
      <c r="I46" s="1">
        <v>0</v>
      </c>
      <c r="J46" s="1">
        <v>69</v>
      </c>
      <c r="K46" s="1">
        <v>69</v>
      </c>
      <c r="L46" s="1">
        <v>0</v>
      </c>
      <c r="M46" s="1">
        <v>69</v>
      </c>
      <c r="N46" s="1">
        <v>77</v>
      </c>
      <c r="O46" s="1">
        <v>0</v>
      </c>
      <c r="P46" s="1">
        <v>77</v>
      </c>
      <c r="Q46" s="1">
        <v>146</v>
      </c>
      <c r="R46" s="1">
        <v>0</v>
      </c>
      <c r="S46" s="1">
        <v>146</v>
      </c>
      <c r="V46" s="6" t="s">
        <v>119</v>
      </c>
      <c r="W46" s="10">
        <f t="shared" si="9"/>
        <v>110</v>
      </c>
      <c r="X46" s="10">
        <f t="shared" si="10"/>
        <v>124</v>
      </c>
      <c r="Y46" s="10">
        <f t="shared" si="11"/>
        <v>133</v>
      </c>
      <c r="Z46" s="10">
        <f t="shared" si="3"/>
        <v>257</v>
      </c>
      <c r="AA46" s="18"/>
      <c r="AB46" s="112" t="s">
        <v>120</v>
      </c>
      <c r="AC46" s="113"/>
      <c r="AD46" s="25">
        <f>VLOOKUP($A38,$A$2:$S$67,10,FALSE)</f>
        <v>419</v>
      </c>
      <c r="AE46" s="25">
        <f>VLOOKUP($A38,$A$2:$S$67,13,FALSE)</f>
        <v>616</v>
      </c>
      <c r="AF46" s="25">
        <f>VLOOKUP($A38,$A$2:$S$67,16,FALSE)</f>
        <v>646</v>
      </c>
      <c r="AG46" s="11">
        <f>AE46+AF46</f>
        <v>1262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44</v>
      </c>
      <c r="O47" s="1">
        <v>0</v>
      </c>
      <c r="P47" s="1">
        <v>44</v>
      </c>
      <c r="Q47" s="1">
        <v>90</v>
      </c>
      <c r="R47" s="1">
        <v>0</v>
      </c>
      <c r="S47" s="1">
        <v>90</v>
      </c>
      <c r="V47" s="6" t="s">
        <v>121</v>
      </c>
      <c r="W47" s="10">
        <f t="shared" si="9"/>
        <v>60</v>
      </c>
      <c r="X47" s="10">
        <f t="shared" si="10"/>
        <v>55</v>
      </c>
      <c r="Y47" s="10">
        <f t="shared" si="11"/>
        <v>67</v>
      </c>
      <c r="Z47" s="10">
        <f t="shared" si="3"/>
        <v>122</v>
      </c>
      <c r="AA47" s="18"/>
      <c r="AB47" s="112" t="s">
        <v>122</v>
      </c>
      <c r="AC47" s="113"/>
      <c r="AD47" s="25">
        <f>VLOOKUP($A39,$A$2:$S$67,10,FALSE)</f>
        <v>196</v>
      </c>
      <c r="AE47" s="25">
        <f>VLOOKUP($A39,$A$2:$S$67,13,FALSE)</f>
        <v>327</v>
      </c>
      <c r="AF47" s="25">
        <f>VLOOKUP($A39,$A$2:$S$67,16,FALSE)</f>
        <v>322</v>
      </c>
      <c r="AG47" s="11">
        <f>AE47+AF47</f>
        <v>649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6" t="s">
        <v>123</v>
      </c>
      <c r="W48" s="10">
        <f t="shared" si="9"/>
        <v>374</v>
      </c>
      <c r="X48" s="10">
        <f t="shared" si="10"/>
        <v>402</v>
      </c>
      <c r="Y48" s="10">
        <f t="shared" si="11"/>
        <v>384</v>
      </c>
      <c r="Z48" s="10">
        <f t="shared" si="3"/>
        <v>786</v>
      </c>
      <c r="AA48" s="18"/>
      <c r="AB48" s="112" t="s">
        <v>124</v>
      </c>
      <c r="AC48" s="113"/>
      <c r="AD48" s="25">
        <f>VLOOKUP($A40,$A$2:$S$67,10,FALSE)</f>
        <v>378</v>
      </c>
      <c r="AE48" s="25">
        <f>VLOOKUP($A40,$A$2:$S$67,13,FALSE)</f>
        <v>623</v>
      </c>
      <c r="AF48" s="25">
        <f>VLOOKUP($A40,$A$2:$S$67,16,FALSE)</f>
        <v>639</v>
      </c>
      <c r="AG48" s="11">
        <f>AE48+AF48</f>
        <v>1262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55</v>
      </c>
      <c r="L49" s="1">
        <v>0</v>
      </c>
      <c r="M49" s="1">
        <v>55</v>
      </c>
      <c r="N49" s="1">
        <v>52</v>
      </c>
      <c r="O49" s="1">
        <v>0</v>
      </c>
      <c r="P49" s="1">
        <v>52</v>
      </c>
      <c r="Q49" s="1">
        <v>107</v>
      </c>
      <c r="R49" s="1">
        <v>0</v>
      </c>
      <c r="S49" s="1">
        <v>107</v>
      </c>
      <c r="V49" s="6" t="s">
        <v>125</v>
      </c>
      <c r="W49" s="10">
        <f t="shared" si="9"/>
        <v>18</v>
      </c>
      <c r="X49" s="10">
        <f t="shared" si="10"/>
        <v>14</v>
      </c>
      <c r="Y49" s="10">
        <f t="shared" si="11"/>
        <v>17</v>
      </c>
      <c r="Z49" s="10">
        <f t="shared" si="3"/>
        <v>31</v>
      </c>
      <c r="AA49" s="7"/>
      <c r="AB49" s="112" t="s">
        <v>109</v>
      </c>
      <c r="AC49" s="113"/>
      <c r="AD49" s="25">
        <f>VLOOKUP($A41,$A$2:$S$67,10,FALSE)</f>
        <v>326</v>
      </c>
      <c r="AE49" s="25">
        <f>VLOOKUP($A41,$A$2:$S$67,13,FALSE)</f>
        <v>518</v>
      </c>
      <c r="AF49" s="25">
        <f>VLOOKUP($A41,$A$2:$S$67,16,FALSE)</f>
        <v>544</v>
      </c>
      <c r="AG49" s="11">
        <f>AE49+AF49</f>
        <v>1062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6" t="s">
        <v>126</v>
      </c>
      <c r="W50" s="10">
        <f t="shared" si="9"/>
        <v>38</v>
      </c>
      <c r="X50" s="10">
        <f t="shared" si="10"/>
        <v>37</v>
      </c>
      <c r="Y50" s="10">
        <f t="shared" si="11"/>
        <v>34</v>
      </c>
      <c r="Z50" s="10">
        <f t="shared" si="3"/>
        <v>71</v>
      </c>
      <c r="AA50" s="7"/>
      <c r="AB50" s="112" t="s">
        <v>73</v>
      </c>
      <c r="AC50" s="113"/>
      <c r="AD50" s="11">
        <f>SUM(AD45:AD49)</f>
        <v>1769</v>
      </c>
      <c r="AE50" s="11">
        <f>SUM(AE45:AE49)</f>
        <v>2611</v>
      </c>
      <c r="AF50" s="11">
        <f>SUM(AF45:AF49)</f>
        <v>2738</v>
      </c>
      <c r="AG50" s="11">
        <f>SUM(AG45:AG49)</f>
        <v>5349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112</v>
      </c>
      <c r="L51" s="1">
        <v>3</v>
      </c>
      <c r="M51" s="1">
        <v>115</v>
      </c>
      <c r="N51" s="1">
        <v>139</v>
      </c>
      <c r="O51" s="1">
        <v>0</v>
      </c>
      <c r="P51" s="1">
        <v>139</v>
      </c>
      <c r="Q51" s="1">
        <v>251</v>
      </c>
      <c r="R51" s="1">
        <v>3</v>
      </c>
      <c r="S51" s="1">
        <v>254</v>
      </c>
      <c r="V51" s="6" t="s">
        <v>127</v>
      </c>
      <c r="W51" s="10">
        <f t="shared" si="9"/>
        <v>20</v>
      </c>
      <c r="X51" s="10">
        <f t="shared" si="10"/>
        <v>20</v>
      </c>
      <c r="Y51" s="10">
        <f t="shared" si="11"/>
        <v>17</v>
      </c>
      <c r="Z51" s="10">
        <f t="shared" si="3"/>
        <v>37</v>
      </c>
      <c r="AA51" s="7"/>
      <c r="AB51" s="15"/>
      <c r="AC51" s="29"/>
      <c r="AD51" s="2"/>
      <c r="AE51" s="2"/>
      <c r="AF51" s="2"/>
      <c r="AG51" s="2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151</v>
      </c>
      <c r="H52" s="1">
        <v>12</v>
      </c>
      <c r="I52" s="1">
        <v>1</v>
      </c>
      <c r="J52" s="1">
        <v>164</v>
      </c>
      <c r="K52" s="1">
        <v>151</v>
      </c>
      <c r="L52" s="1">
        <v>1</v>
      </c>
      <c r="M52" s="1">
        <v>152</v>
      </c>
      <c r="N52" s="1">
        <v>160</v>
      </c>
      <c r="O52" s="1">
        <v>12</v>
      </c>
      <c r="P52" s="1">
        <v>172</v>
      </c>
      <c r="Q52" s="1">
        <v>311</v>
      </c>
      <c r="R52" s="1">
        <v>13</v>
      </c>
      <c r="S52" s="1">
        <v>324</v>
      </c>
      <c r="V52" s="6" t="s">
        <v>128</v>
      </c>
      <c r="W52" s="10">
        <f t="shared" si="9"/>
        <v>55</v>
      </c>
      <c r="X52" s="10">
        <f t="shared" si="10"/>
        <v>60</v>
      </c>
      <c r="Y52" s="10">
        <f t="shared" si="11"/>
        <v>66</v>
      </c>
      <c r="Z52" s="10">
        <f t="shared" si="3"/>
        <v>126</v>
      </c>
      <c r="AA52" s="7"/>
      <c r="AB52" s="15"/>
      <c r="AC52" s="29"/>
      <c r="AD52" s="29"/>
      <c r="AE52" s="29"/>
      <c r="AF52" s="29"/>
      <c r="AG52" s="29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15"/>
      <c r="AC53" s="15"/>
      <c r="AD53" s="15"/>
      <c r="AE53" s="15"/>
      <c r="AF53" s="15"/>
      <c r="AG53" s="15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32</v>
      </c>
      <c r="H54" s="1">
        <v>0</v>
      </c>
      <c r="I54" s="1">
        <v>0</v>
      </c>
      <c r="J54" s="1">
        <v>32</v>
      </c>
      <c r="K54" s="1">
        <v>30</v>
      </c>
      <c r="L54" s="1">
        <v>0</v>
      </c>
      <c r="M54" s="1">
        <v>30</v>
      </c>
      <c r="N54" s="1">
        <v>34</v>
      </c>
      <c r="O54" s="1">
        <v>0</v>
      </c>
      <c r="P54" s="1">
        <v>34</v>
      </c>
      <c r="Q54" s="1">
        <v>64</v>
      </c>
      <c r="R54" s="1">
        <v>0</v>
      </c>
      <c r="S54" s="1">
        <v>64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105</v>
      </c>
      <c r="H55" s="1">
        <v>21</v>
      </c>
      <c r="I55" s="1">
        <v>0</v>
      </c>
      <c r="J55" s="1">
        <v>126</v>
      </c>
      <c r="K55" s="1">
        <v>114</v>
      </c>
      <c r="L55" s="1">
        <v>6</v>
      </c>
      <c r="M55" s="1">
        <v>120</v>
      </c>
      <c r="N55" s="1">
        <v>127</v>
      </c>
      <c r="O55" s="1">
        <v>15</v>
      </c>
      <c r="P55" s="1">
        <v>142</v>
      </c>
      <c r="Q55" s="1">
        <v>241</v>
      </c>
      <c r="R55" s="1">
        <v>21</v>
      </c>
      <c r="S55" s="1">
        <v>262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53</v>
      </c>
      <c r="H56" s="1">
        <v>0</v>
      </c>
      <c r="I56" s="1">
        <v>0</v>
      </c>
      <c r="J56" s="1">
        <v>53</v>
      </c>
      <c r="K56" s="1">
        <v>52</v>
      </c>
      <c r="L56" s="1">
        <v>0</v>
      </c>
      <c r="M56" s="1">
        <v>52</v>
      </c>
      <c r="N56" s="1">
        <v>57</v>
      </c>
      <c r="O56" s="1">
        <v>0</v>
      </c>
      <c r="P56" s="1">
        <v>57</v>
      </c>
      <c r="Q56" s="1">
        <v>109</v>
      </c>
      <c r="R56" s="1">
        <v>0</v>
      </c>
      <c r="S56" s="1">
        <v>109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154</v>
      </c>
      <c r="H57" s="1">
        <v>12</v>
      </c>
      <c r="I57" s="1">
        <v>1</v>
      </c>
      <c r="J57" s="1">
        <v>167</v>
      </c>
      <c r="K57" s="1">
        <v>136</v>
      </c>
      <c r="L57" s="1">
        <v>0</v>
      </c>
      <c r="M57" s="1">
        <v>136</v>
      </c>
      <c r="N57" s="1">
        <v>142</v>
      </c>
      <c r="O57" s="1">
        <v>14</v>
      </c>
      <c r="P57" s="1">
        <v>156</v>
      </c>
      <c r="Q57" s="1">
        <v>278</v>
      </c>
      <c r="R57" s="1">
        <v>14</v>
      </c>
      <c r="S57" s="1">
        <v>292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53</v>
      </c>
      <c r="O58" s="1">
        <v>0</v>
      </c>
      <c r="P58" s="1">
        <v>53</v>
      </c>
      <c r="Q58" s="1">
        <v>96</v>
      </c>
      <c r="R58" s="1">
        <v>0</v>
      </c>
      <c r="S58" s="1">
        <v>96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101</v>
      </c>
      <c r="H59" s="1">
        <v>0</v>
      </c>
      <c r="I59" s="1">
        <v>1</v>
      </c>
      <c r="J59" s="1">
        <v>102</v>
      </c>
      <c r="K59" s="1">
        <v>95</v>
      </c>
      <c r="L59" s="1">
        <v>1</v>
      </c>
      <c r="M59" s="1">
        <v>96</v>
      </c>
      <c r="N59" s="1">
        <v>107</v>
      </c>
      <c r="O59" s="1">
        <v>0</v>
      </c>
      <c r="P59" s="1">
        <v>107</v>
      </c>
      <c r="Q59" s="1">
        <v>202</v>
      </c>
      <c r="R59" s="1">
        <v>1</v>
      </c>
      <c r="S59" s="1">
        <v>203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3</v>
      </c>
      <c r="I60" s="1">
        <v>0</v>
      </c>
      <c r="J60" s="1">
        <v>18</v>
      </c>
      <c r="K60" s="1">
        <v>11</v>
      </c>
      <c r="L60" s="1">
        <v>3</v>
      </c>
      <c r="M60" s="1">
        <v>14</v>
      </c>
      <c r="N60" s="1">
        <v>10</v>
      </c>
      <c r="O60" s="1">
        <v>0</v>
      </c>
      <c r="P60" s="1">
        <v>10</v>
      </c>
      <c r="Q60" s="1">
        <v>21</v>
      </c>
      <c r="R60" s="1">
        <v>3</v>
      </c>
      <c r="S60" s="1">
        <v>24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108</v>
      </c>
      <c r="H61" s="1">
        <v>1</v>
      </c>
      <c r="I61" s="1">
        <v>1</v>
      </c>
      <c r="J61" s="1">
        <v>110</v>
      </c>
      <c r="K61" s="1">
        <v>122</v>
      </c>
      <c r="L61" s="1">
        <v>2</v>
      </c>
      <c r="M61" s="1">
        <v>124</v>
      </c>
      <c r="N61" s="1">
        <v>133</v>
      </c>
      <c r="O61" s="1">
        <v>0</v>
      </c>
      <c r="P61" s="1">
        <v>133</v>
      </c>
      <c r="Q61" s="1">
        <v>255</v>
      </c>
      <c r="R61" s="1">
        <v>2</v>
      </c>
      <c r="S61" s="1">
        <v>257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55</v>
      </c>
      <c r="L62" s="1">
        <v>0</v>
      </c>
      <c r="M62" s="1">
        <v>55</v>
      </c>
      <c r="N62" s="1">
        <v>65</v>
      </c>
      <c r="O62" s="1">
        <v>2</v>
      </c>
      <c r="P62" s="1">
        <v>67</v>
      </c>
      <c r="Q62" s="1">
        <v>120</v>
      </c>
      <c r="R62" s="1">
        <v>2</v>
      </c>
      <c r="S62" s="1">
        <v>122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369</v>
      </c>
      <c r="H63" s="1">
        <v>3</v>
      </c>
      <c r="I63" s="1">
        <v>2</v>
      </c>
      <c r="J63" s="1">
        <v>374</v>
      </c>
      <c r="K63" s="1">
        <v>397</v>
      </c>
      <c r="L63" s="1">
        <v>5</v>
      </c>
      <c r="M63" s="1">
        <v>402</v>
      </c>
      <c r="N63" s="1">
        <v>384</v>
      </c>
      <c r="O63" s="1">
        <v>0</v>
      </c>
      <c r="P63" s="1">
        <v>384</v>
      </c>
      <c r="Q63" s="1">
        <v>781</v>
      </c>
      <c r="R63" s="1">
        <v>5</v>
      </c>
      <c r="S63" s="1">
        <v>786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1</v>
      </c>
      <c r="I64" s="1">
        <v>0</v>
      </c>
      <c r="J64" s="1">
        <v>18</v>
      </c>
      <c r="K64" s="1">
        <v>14</v>
      </c>
      <c r="L64" s="1">
        <v>0</v>
      </c>
      <c r="M64" s="1">
        <v>14</v>
      </c>
      <c r="N64" s="1">
        <v>16</v>
      </c>
      <c r="O64" s="1">
        <v>1</v>
      </c>
      <c r="P64" s="1">
        <v>17</v>
      </c>
      <c r="Q64" s="1">
        <v>30</v>
      </c>
      <c r="R64" s="1">
        <v>1</v>
      </c>
      <c r="S64" s="1">
        <v>31</v>
      </c>
    </row>
    <row r="65" spans="1:19" x14ac:dyDescent="0.15">
      <c r="A65" s="1">
        <v>71</v>
      </c>
      <c r="B65" s="1" t="s">
        <v>126</v>
      </c>
      <c r="C65" s="1">
        <v>0</v>
      </c>
      <c r="E65" s="1">
        <v>0</v>
      </c>
      <c r="G65" s="1">
        <v>37</v>
      </c>
      <c r="H65" s="1">
        <v>1</v>
      </c>
      <c r="I65" s="1">
        <v>0</v>
      </c>
      <c r="J65" s="1">
        <v>38</v>
      </c>
      <c r="K65" s="1">
        <v>36</v>
      </c>
      <c r="L65" s="1">
        <v>1</v>
      </c>
      <c r="M65" s="1">
        <v>37</v>
      </c>
      <c r="N65" s="1">
        <v>34</v>
      </c>
      <c r="O65" s="1">
        <v>0</v>
      </c>
      <c r="P65" s="1">
        <v>34</v>
      </c>
      <c r="Q65" s="1">
        <v>70</v>
      </c>
      <c r="R65" s="1">
        <v>1</v>
      </c>
      <c r="S65" s="1">
        <v>71</v>
      </c>
    </row>
    <row r="66" spans="1:19" x14ac:dyDescent="0.15">
      <c r="A66" s="1">
        <v>72</v>
      </c>
      <c r="B66" s="1" t="s">
        <v>127</v>
      </c>
      <c r="C66" s="1">
        <v>0</v>
      </c>
      <c r="E66" s="1">
        <v>0</v>
      </c>
      <c r="G66" s="1">
        <v>16</v>
      </c>
      <c r="H66" s="1">
        <v>4</v>
      </c>
      <c r="I66" s="1">
        <v>0</v>
      </c>
      <c r="J66" s="1">
        <v>20</v>
      </c>
      <c r="K66" s="1">
        <v>16</v>
      </c>
      <c r="L66" s="1">
        <v>4</v>
      </c>
      <c r="M66" s="1">
        <v>20</v>
      </c>
      <c r="N66" s="1">
        <v>17</v>
      </c>
      <c r="O66" s="1">
        <v>0</v>
      </c>
      <c r="P66" s="1">
        <v>17</v>
      </c>
      <c r="Q66" s="1">
        <v>33</v>
      </c>
      <c r="R66" s="1">
        <v>4</v>
      </c>
      <c r="S66" s="1">
        <v>37</v>
      </c>
    </row>
    <row r="67" spans="1:19" x14ac:dyDescent="0.15">
      <c r="A67" s="1">
        <v>73</v>
      </c>
      <c r="B67" s="1" t="s">
        <v>128</v>
      </c>
      <c r="C67" s="1">
        <v>0</v>
      </c>
      <c r="E67" s="1">
        <v>0</v>
      </c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66</v>
      </c>
      <c r="O67" s="1">
        <v>0</v>
      </c>
      <c r="P67" s="1">
        <v>66</v>
      </c>
      <c r="Q67" s="1">
        <v>126</v>
      </c>
      <c r="R67" s="1">
        <v>0</v>
      </c>
      <c r="S67" s="1">
        <v>126</v>
      </c>
    </row>
    <row r="68" spans="1:19" x14ac:dyDescent="0.15">
      <c r="A68" s="1">
        <v>99</v>
      </c>
      <c r="B68" s="1" t="s">
        <v>130</v>
      </c>
      <c r="C68" s="1">
        <v>0</v>
      </c>
      <c r="E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68"/>
  <sheetViews>
    <sheetView topLeftCell="V1" zoomScale="55" zoomScaleNormal="55" workbookViewId="0">
      <selection activeCell="Z21" sqref="Z21"/>
    </sheetView>
  </sheetViews>
  <sheetFormatPr defaultRowHeight="13.5" x14ac:dyDescent="0.15"/>
  <cols>
    <col min="1" max="19" width="0" style="1" hidden="1" customWidth="1"/>
    <col min="20" max="20" width="9" style="1" hidden="1" customWidth="1"/>
    <col min="21" max="21" width="2.75" style="1" hidden="1" customWidth="1"/>
    <col min="22" max="22" width="19.625" style="3" customWidth="1"/>
    <col min="23" max="26" width="8.125" style="3" customWidth="1"/>
    <col min="27" max="27" width="5.25" style="3" customWidth="1"/>
    <col min="28" max="28" width="2.625" style="3" customWidth="1"/>
    <col min="29" max="29" width="16.625" style="3" customWidth="1"/>
    <col min="30" max="33" width="8.125" style="3" customWidth="1"/>
    <col min="34" max="34" width="6.125" style="3" customWidth="1"/>
    <col min="35" max="35" width="9" style="3" customWidth="1"/>
    <col min="36" max="16384" width="9" style="3"/>
  </cols>
  <sheetData>
    <row r="1" spans="1:40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14" t="s">
        <v>137</v>
      </c>
      <c r="W1" s="115"/>
      <c r="X1" s="115"/>
      <c r="Y1" s="115"/>
      <c r="Z1" s="115"/>
      <c r="AA1" s="115"/>
      <c r="AB1" s="115"/>
      <c r="AC1" s="115"/>
      <c r="AD1" s="2"/>
      <c r="AE1" s="2"/>
      <c r="AF1" s="2"/>
      <c r="AG1" s="2"/>
    </row>
    <row r="2" spans="1:40" ht="17.25" customHeight="1" thickBot="1" x14ac:dyDescent="0.3">
      <c r="A2" s="1">
        <v>1</v>
      </c>
      <c r="B2" s="1" t="s">
        <v>19</v>
      </c>
      <c r="C2" s="1">
        <v>0</v>
      </c>
      <c r="E2" s="1">
        <v>0</v>
      </c>
      <c r="G2" s="1">
        <v>125</v>
      </c>
      <c r="H2" s="1">
        <v>2</v>
      </c>
      <c r="I2" s="1">
        <v>0</v>
      </c>
      <c r="J2" s="1">
        <v>127</v>
      </c>
      <c r="K2" s="1">
        <v>145</v>
      </c>
      <c r="L2" s="1">
        <v>3</v>
      </c>
      <c r="M2" s="1">
        <v>148</v>
      </c>
      <c r="N2" s="1">
        <v>169</v>
      </c>
      <c r="O2" s="1">
        <v>1</v>
      </c>
      <c r="P2" s="1">
        <v>170</v>
      </c>
      <c r="Q2" s="1">
        <v>314</v>
      </c>
      <c r="R2" s="1">
        <v>4</v>
      </c>
      <c r="S2" s="1">
        <v>318</v>
      </c>
      <c r="V2" s="34"/>
      <c r="W2" s="39"/>
      <c r="X2" s="39"/>
      <c r="Y2" s="39"/>
      <c r="Z2" s="39"/>
      <c r="AB2" s="2"/>
      <c r="AC2" s="4"/>
      <c r="AD2" s="4"/>
      <c r="AE2" s="4"/>
      <c r="AF2" s="4"/>
      <c r="AG2" s="4"/>
      <c r="AI2" s="5"/>
      <c r="AJ2" s="5"/>
      <c r="AK2" s="5"/>
      <c r="AL2" s="5"/>
      <c r="AM2" s="5"/>
      <c r="AN2" s="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7"/>
      <c r="AB3" s="116" t="s">
        <v>26</v>
      </c>
      <c r="AC3" s="117"/>
      <c r="AD3" s="8" t="s">
        <v>22</v>
      </c>
      <c r="AE3" s="8" t="s">
        <v>27</v>
      </c>
      <c r="AF3" s="8" t="s">
        <v>24</v>
      </c>
      <c r="AG3" s="9" t="s">
        <v>25</v>
      </c>
      <c r="AI3" s="5"/>
      <c r="AJ3" s="5"/>
      <c r="AK3" s="5"/>
      <c r="AL3" s="5"/>
      <c r="AM3" s="5"/>
      <c r="AN3" s="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6" t="s">
        <v>19</v>
      </c>
      <c r="W4" s="10">
        <f t="shared" ref="W4:W21" si="0">VLOOKUP($A2,$A$2:$S$67,10,FALSE)</f>
        <v>127</v>
      </c>
      <c r="X4" s="10">
        <f t="shared" ref="X4:X21" si="1">VLOOKUP($A2,$A$2:$S$67,13,FALSE)</f>
        <v>148</v>
      </c>
      <c r="Y4" s="10">
        <f t="shared" ref="Y4:Y21" si="2">VLOOKUP($A2,$A$2:$S$67,16,FALSE)</f>
        <v>170</v>
      </c>
      <c r="Z4" s="10">
        <f t="shared" ref="Z4:Z52" si="3">Y4+X4</f>
        <v>318</v>
      </c>
      <c r="AA4" s="7"/>
      <c r="AB4" s="118" t="s">
        <v>29</v>
      </c>
      <c r="AC4" s="119"/>
      <c r="AD4" s="56" t="s">
        <v>41</v>
      </c>
      <c r="AE4" s="11">
        <f>SUM(K2:K67)</f>
        <v>14295</v>
      </c>
      <c r="AF4" s="11">
        <f>SUM(N2:N67)</f>
        <v>15596</v>
      </c>
      <c r="AG4" s="12">
        <f>AE4+AF4</f>
        <v>29891</v>
      </c>
      <c r="AI4" s="5"/>
      <c r="AJ4" s="5"/>
      <c r="AK4" s="5"/>
      <c r="AL4" s="5"/>
      <c r="AM4" s="5"/>
      <c r="AN4" s="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50</v>
      </c>
      <c r="L5" s="1">
        <v>0</v>
      </c>
      <c r="M5" s="1">
        <v>50</v>
      </c>
      <c r="N5" s="1">
        <v>66</v>
      </c>
      <c r="O5" s="1">
        <v>1</v>
      </c>
      <c r="P5" s="1">
        <v>67</v>
      </c>
      <c r="Q5" s="1">
        <v>116</v>
      </c>
      <c r="R5" s="1">
        <v>1</v>
      </c>
      <c r="S5" s="1">
        <v>117</v>
      </c>
      <c r="V5" s="6" t="s">
        <v>20</v>
      </c>
      <c r="W5" s="10">
        <f t="shared" si="0"/>
        <v>27</v>
      </c>
      <c r="X5" s="10">
        <f t="shared" si="1"/>
        <v>33</v>
      </c>
      <c r="Y5" s="10">
        <f t="shared" si="2"/>
        <v>42</v>
      </c>
      <c r="Z5" s="10">
        <f t="shared" si="3"/>
        <v>75</v>
      </c>
      <c r="AA5" s="7"/>
      <c r="AB5" s="118" t="s">
        <v>31</v>
      </c>
      <c r="AC5" s="119"/>
      <c r="AD5" s="56" t="s">
        <v>41</v>
      </c>
      <c r="AE5" s="11">
        <f>SUM(L2:L67)</f>
        <v>89</v>
      </c>
      <c r="AF5" s="11">
        <f>SUM(O2:O67)</f>
        <v>117</v>
      </c>
      <c r="AG5" s="12">
        <f>AE5+AF5</f>
        <v>206</v>
      </c>
      <c r="AI5" s="5"/>
      <c r="AJ5" s="5"/>
      <c r="AK5" s="5"/>
      <c r="AL5" s="5"/>
      <c r="AM5" s="5"/>
      <c r="AN5" s="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33</v>
      </c>
      <c r="L6" s="1">
        <v>0</v>
      </c>
      <c r="M6" s="1">
        <v>33</v>
      </c>
      <c r="N6" s="1">
        <v>36</v>
      </c>
      <c r="O6" s="1">
        <v>0</v>
      </c>
      <c r="P6" s="1">
        <v>36</v>
      </c>
      <c r="Q6" s="1">
        <v>69</v>
      </c>
      <c r="R6" s="1">
        <v>0</v>
      </c>
      <c r="S6" s="1">
        <v>69</v>
      </c>
      <c r="V6" s="6" t="s">
        <v>28</v>
      </c>
      <c r="W6" s="10">
        <f t="shared" si="0"/>
        <v>22</v>
      </c>
      <c r="X6" s="10">
        <f t="shared" si="1"/>
        <v>23</v>
      </c>
      <c r="Y6" s="10">
        <f t="shared" si="2"/>
        <v>21</v>
      </c>
      <c r="Z6" s="10">
        <f t="shared" si="3"/>
        <v>44</v>
      </c>
      <c r="AA6" s="7"/>
      <c r="AB6" s="120" t="s">
        <v>33</v>
      </c>
      <c r="AC6" s="121"/>
      <c r="AD6" s="13">
        <f>SUM(J2:J67)</f>
        <v>12567</v>
      </c>
      <c r="AE6" s="13">
        <f>SUM(AE4:AE5)</f>
        <v>14384</v>
      </c>
      <c r="AF6" s="13">
        <f>SUM(AF4:AF5)</f>
        <v>15713</v>
      </c>
      <c r="AG6" s="14">
        <f>SUM(AG4:AG5)</f>
        <v>30097</v>
      </c>
      <c r="AI6" s="5"/>
      <c r="AJ6" s="5"/>
      <c r="AK6" s="5"/>
      <c r="AL6" s="5"/>
      <c r="AM6" s="5"/>
      <c r="AN6" s="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68</v>
      </c>
      <c r="H7" s="1">
        <v>0</v>
      </c>
      <c r="I7" s="1">
        <v>0</v>
      </c>
      <c r="J7" s="1">
        <v>68</v>
      </c>
      <c r="K7" s="1">
        <v>73</v>
      </c>
      <c r="L7" s="1">
        <v>0</v>
      </c>
      <c r="M7" s="1">
        <v>73</v>
      </c>
      <c r="N7" s="1">
        <v>81</v>
      </c>
      <c r="O7" s="1">
        <v>0</v>
      </c>
      <c r="P7" s="1">
        <v>81</v>
      </c>
      <c r="Q7" s="1">
        <v>154</v>
      </c>
      <c r="R7" s="1">
        <v>0</v>
      </c>
      <c r="S7" s="1">
        <v>154</v>
      </c>
      <c r="V7" s="6" t="s">
        <v>30</v>
      </c>
      <c r="W7" s="10">
        <f t="shared" si="0"/>
        <v>60</v>
      </c>
      <c r="X7" s="10">
        <f t="shared" si="1"/>
        <v>50</v>
      </c>
      <c r="Y7" s="10">
        <f t="shared" si="2"/>
        <v>67</v>
      </c>
      <c r="Z7" s="10">
        <f t="shared" si="3"/>
        <v>117</v>
      </c>
      <c r="AA7" s="7"/>
      <c r="AB7" s="122" t="s">
        <v>35</v>
      </c>
      <c r="AC7" s="123"/>
      <c r="AD7" s="57">
        <f>AD8-AD10-AD11</f>
        <v>-6</v>
      </c>
      <c r="AE7" s="57">
        <f>AE8+AE9-AE10-AE11</f>
        <v>-4</v>
      </c>
      <c r="AF7" s="57">
        <f>AF8+AF9-AF10-AF11</f>
        <v>-7</v>
      </c>
      <c r="AG7" s="57">
        <f>AG8+AG9-AG10-AG11</f>
        <v>-11</v>
      </c>
      <c r="AI7" s="5"/>
      <c r="AJ7" s="5"/>
      <c r="AK7" s="5"/>
      <c r="AL7" s="5"/>
      <c r="AM7" s="5"/>
      <c r="AN7" s="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42</v>
      </c>
      <c r="O8" s="1">
        <v>0</v>
      </c>
      <c r="P8" s="1">
        <v>42</v>
      </c>
      <c r="Q8" s="1">
        <v>79</v>
      </c>
      <c r="R8" s="1">
        <v>0</v>
      </c>
      <c r="S8" s="1">
        <v>79</v>
      </c>
      <c r="V8" s="6" t="s">
        <v>32</v>
      </c>
      <c r="W8" s="10">
        <f t="shared" si="0"/>
        <v>36</v>
      </c>
      <c r="X8" s="10">
        <f t="shared" si="1"/>
        <v>33</v>
      </c>
      <c r="Y8" s="10">
        <f t="shared" si="2"/>
        <v>36</v>
      </c>
      <c r="Z8" s="10">
        <f t="shared" si="3"/>
        <v>69</v>
      </c>
      <c r="AA8" s="7"/>
      <c r="AB8" s="124" t="s">
        <v>37</v>
      </c>
      <c r="AC8" s="65" t="s">
        <v>38</v>
      </c>
      <c r="AD8" s="58">
        <v>25</v>
      </c>
      <c r="AE8" s="58">
        <v>32</v>
      </c>
      <c r="AF8" s="58">
        <v>24</v>
      </c>
      <c r="AG8" s="58">
        <f t="shared" ref="AG8:AG11" si="4">SUM(AE8:AF8)</f>
        <v>56</v>
      </c>
      <c r="AI8" s="5"/>
      <c r="AJ8" s="5"/>
      <c r="AK8" s="33"/>
      <c r="AL8" s="5"/>
      <c r="AM8" s="5"/>
      <c r="AN8" s="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48</v>
      </c>
      <c r="O9" s="1">
        <v>2</v>
      </c>
      <c r="P9" s="1">
        <v>50</v>
      </c>
      <c r="Q9" s="1">
        <v>102</v>
      </c>
      <c r="R9" s="1">
        <v>3</v>
      </c>
      <c r="S9" s="1">
        <v>105</v>
      </c>
      <c r="V9" s="6" t="s">
        <v>34</v>
      </c>
      <c r="W9" s="10">
        <f t="shared" si="0"/>
        <v>68</v>
      </c>
      <c r="X9" s="10">
        <f t="shared" si="1"/>
        <v>73</v>
      </c>
      <c r="Y9" s="10">
        <f t="shared" si="2"/>
        <v>81</v>
      </c>
      <c r="Z9" s="10">
        <f t="shared" si="3"/>
        <v>154</v>
      </c>
      <c r="AA9" s="7"/>
      <c r="AB9" s="125"/>
      <c r="AC9" s="59" t="s">
        <v>40</v>
      </c>
      <c r="AD9" s="59" t="s">
        <v>41</v>
      </c>
      <c r="AE9" s="60">
        <v>2</v>
      </c>
      <c r="AF9" s="60">
        <v>3</v>
      </c>
      <c r="AG9" s="60">
        <f t="shared" si="4"/>
        <v>5</v>
      </c>
      <c r="AI9" s="5"/>
      <c r="AJ9" s="5"/>
      <c r="AK9" s="5"/>
      <c r="AL9" s="5"/>
      <c r="AM9" s="5"/>
      <c r="AN9" s="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119</v>
      </c>
      <c r="H10" s="1">
        <v>0</v>
      </c>
      <c r="I10" s="1">
        <v>1</v>
      </c>
      <c r="J10" s="1">
        <v>120</v>
      </c>
      <c r="K10" s="1">
        <v>131</v>
      </c>
      <c r="L10" s="1">
        <v>0</v>
      </c>
      <c r="M10" s="1">
        <v>131</v>
      </c>
      <c r="N10" s="1">
        <v>141</v>
      </c>
      <c r="O10" s="1">
        <v>1</v>
      </c>
      <c r="P10" s="1">
        <v>142</v>
      </c>
      <c r="Q10" s="1">
        <v>272</v>
      </c>
      <c r="R10" s="1">
        <v>1</v>
      </c>
      <c r="S10" s="1">
        <v>273</v>
      </c>
      <c r="V10" s="6" t="s">
        <v>36</v>
      </c>
      <c r="W10" s="10">
        <f t="shared" si="0"/>
        <v>38</v>
      </c>
      <c r="X10" s="10">
        <f t="shared" si="1"/>
        <v>37</v>
      </c>
      <c r="Y10" s="10">
        <f t="shared" si="2"/>
        <v>42</v>
      </c>
      <c r="Z10" s="10">
        <f t="shared" si="3"/>
        <v>79</v>
      </c>
      <c r="AA10" s="7"/>
      <c r="AB10" s="125"/>
      <c r="AC10" s="65" t="s">
        <v>43</v>
      </c>
      <c r="AD10" s="58">
        <v>18</v>
      </c>
      <c r="AE10" s="58">
        <v>25</v>
      </c>
      <c r="AF10" s="58">
        <v>17</v>
      </c>
      <c r="AG10" s="58">
        <f t="shared" si="4"/>
        <v>42</v>
      </c>
      <c r="AI10" s="5"/>
      <c r="AJ10" s="5"/>
      <c r="AK10" s="5"/>
      <c r="AL10" s="5"/>
      <c r="AM10" s="5"/>
      <c r="AN10" s="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95</v>
      </c>
      <c r="L11" s="1">
        <v>2</v>
      </c>
      <c r="M11" s="1">
        <v>97</v>
      </c>
      <c r="N11" s="1">
        <v>96</v>
      </c>
      <c r="O11" s="1">
        <v>1</v>
      </c>
      <c r="P11" s="1">
        <v>97</v>
      </c>
      <c r="Q11" s="1">
        <v>191</v>
      </c>
      <c r="R11" s="1">
        <v>3</v>
      </c>
      <c r="S11" s="1">
        <v>194</v>
      </c>
      <c r="V11" s="6" t="s">
        <v>39</v>
      </c>
      <c r="W11" s="10">
        <f t="shared" si="0"/>
        <v>56</v>
      </c>
      <c r="X11" s="10">
        <f t="shared" si="1"/>
        <v>55</v>
      </c>
      <c r="Y11" s="10">
        <f t="shared" si="2"/>
        <v>50</v>
      </c>
      <c r="Z11" s="10">
        <f t="shared" si="3"/>
        <v>105</v>
      </c>
      <c r="AA11" s="7"/>
      <c r="AB11" s="126"/>
      <c r="AC11" s="66" t="s">
        <v>45</v>
      </c>
      <c r="AD11" s="37">
        <v>13</v>
      </c>
      <c r="AE11" s="37">
        <v>13</v>
      </c>
      <c r="AF11" s="37">
        <v>17</v>
      </c>
      <c r="AG11" s="58">
        <f t="shared" si="4"/>
        <v>30</v>
      </c>
      <c r="AI11" s="5"/>
      <c r="AJ11" s="5"/>
      <c r="AK11" s="5"/>
      <c r="AL11" s="5"/>
      <c r="AM11" s="5"/>
      <c r="AN11" s="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58</v>
      </c>
      <c r="L12" s="1">
        <v>0</v>
      </c>
      <c r="M12" s="1">
        <v>58</v>
      </c>
      <c r="N12" s="1">
        <v>64</v>
      </c>
      <c r="O12" s="1">
        <v>0</v>
      </c>
      <c r="P12" s="1">
        <v>64</v>
      </c>
      <c r="Q12" s="1">
        <v>122</v>
      </c>
      <c r="R12" s="1">
        <v>0</v>
      </c>
      <c r="S12" s="1">
        <v>122</v>
      </c>
      <c r="V12" s="6" t="s">
        <v>42</v>
      </c>
      <c r="W12" s="10">
        <f t="shared" si="0"/>
        <v>120</v>
      </c>
      <c r="X12" s="10">
        <f t="shared" si="1"/>
        <v>131</v>
      </c>
      <c r="Y12" s="10">
        <f t="shared" si="2"/>
        <v>142</v>
      </c>
      <c r="Z12" s="10">
        <f t="shared" si="3"/>
        <v>273</v>
      </c>
      <c r="AA12" s="7"/>
      <c r="AB12" s="15"/>
      <c r="AC12" s="16"/>
      <c r="AD12" s="17"/>
      <c r="AE12" s="17"/>
      <c r="AF12" s="17"/>
      <c r="AG12" s="1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118</v>
      </c>
      <c r="L13" s="1">
        <v>2</v>
      </c>
      <c r="M13" s="1">
        <v>120</v>
      </c>
      <c r="N13" s="1">
        <v>122</v>
      </c>
      <c r="O13" s="1">
        <v>2</v>
      </c>
      <c r="P13" s="1">
        <v>124</v>
      </c>
      <c r="Q13" s="1">
        <v>240</v>
      </c>
      <c r="R13" s="1">
        <v>4</v>
      </c>
      <c r="S13" s="1">
        <v>244</v>
      </c>
      <c r="V13" s="6" t="s">
        <v>44</v>
      </c>
      <c r="W13" s="10">
        <f t="shared" si="0"/>
        <v>99</v>
      </c>
      <c r="X13" s="10">
        <f t="shared" si="1"/>
        <v>97</v>
      </c>
      <c r="Y13" s="10">
        <f t="shared" si="2"/>
        <v>97</v>
      </c>
      <c r="Z13" s="10">
        <f t="shared" si="3"/>
        <v>194</v>
      </c>
      <c r="AA13" s="18"/>
      <c r="AB13" s="131" t="s">
        <v>48</v>
      </c>
      <c r="AC13" s="132"/>
      <c r="AD13" s="112"/>
      <c r="AE13" s="129"/>
      <c r="AF13" s="129"/>
      <c r="AG13" s="130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12</v>
      </c>
      <c r="L14" s="1">
        <v>0</v>
      </c>
      <c r="M14" s="1">
        <v>12</v>
      </c>
      <c r="N14" s="1">
        <v>13</v>
      </c>
      <c r="O14" s="1">
        <v>0</v>
      </c>
      <c r="P14" s="1">
        <v>13</v>
      </c>
      <c r="Q14" s="1">
        <v>25</v>
      </c>
      <c r="R14" s="1">
        <v>0</v>
      </c>
      <c r="S14" s="1">
        <v>25</v>
      </c>
      <c r="V14" s="6" t="s">
        <v>46</v>
      </c>
      <c r="W14" s="10">
        <f t="shared" si="0"/>
        <v>51</v>
      </c>
      <c r="X14" s="10">
        <f t="shared" si="1"/>
        <v>58</v>
      </c>
      <c r="Y14" s="10">
        <f t="shared" si="2"/>
        <v>64</v>
      </c>
      <c r="Z14" s="10">
        <f t="shared" si="3"/>
        <v>122</v>
      </c>
      <c r="AA14" s="18"/>
      <c r="AB14" s="20"/>
      <c r="AC14" s="21"/>
      <c r="AD14" s="62" t="s">
        <v>22</v>
      </c>
      <c r="AE14" s="62" t="s">
        <v>23</v>
      </c>
      <c r="AF14" s="62" t="s">
        <v>24</v>
      </c>
      <c r="AG14" s="62" t="s">
        <v>25</v>
      </c>
      <c r="AI14" s="23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6" t="s">
        <v>47</v>
      </c>
      <c r="W15" s="10">
        <f t="shared" si="0"/>
        <v>106</v>
      </c>
      <c r="X15" s="10">
        <f t="shared" si="1"/>
        <v>120</v>
      </c>
      <c r="Y15" s="10">
        <f t="shared" si="2"/>
        <v>124</v>
      </c>
      <c r="Z15" s="10">
        <f t="shared" si="3"/>
        <v>244</v>
      </c>
      <c r="AA15" s="18"/>
      <c r="AB15" s="127" t="s">
        <v>51</v>
      </c>
      <c r="AC15" s="128"/>
      <c r="AD15" s="24">
        <f>VLOOKUP($A22,$A$2:$S$67,10,FALSE)+AD16</f>
        <v>801</v>
      </c>
      <c r="AE15" s="24">
        <f>VLOOKUP($A22,$A$2:$S$67,13,FALSE)+AE16</f>
        <v>837</v>
      </c>
      <c r="AF15" s="24">
        <f>VLOOKUP($A22,$A$2:$S$67,16,FALSE)+AF16</f>
        <v>962</v>
      </c>
      <c r="AG15" s="24">
        <f t="shared" ref="AG15:AG23" si="5">AE15+AF15</f>
        <v>1799</v>
      </c>
      <c r="AI15" s="23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29</v>
      </c>
      <c r="L16" s="1">
        <v>0</v>
      </c>
      <c r="M16" s="1">
        <v>29</v>
      </c>
      <c r="N16" s="1">
        <v>37</v>
      </c>
      <c r="O16" s="1">
        <v>0</v>
      </c>
      <c r="P16" s="1">
        <v>37</v>
      </c>
      <c r="Q16" s="1">
        <v>66</v>
      </c>
      <c r="R16" s="1">
        <v>0</v>
      </c>
      <c r="S16" s="1">
        <v>66</v>
      </c>
      <c r="V16" s="6" t="s">
        <v>49</v>
      </c>
      <c r="W16" s="10">
        <f t="shared" si="0"/>
        <v>12</v>
      </c>
      <c r="X16" s="10">
        <f t="shared" si="1"/>
        <v>12</v>
      </c>
      <c r="Y16" s="10">
        <f t="shared" si="2"/>
        <v>13</v>
      </c>
      <c r="Z16" s="10">
        <f t="shared" si="3"/>
        <v>25</v>
      </c>
      <c r="AA16" s="18"/>
      <c r="AB16" s="42" t="s">
        <v>53</v>
      </c>
      <c r="AC16" s="50" t="s">
        <v>54</v>
      </c>
      <c r="AD16" s="49">
        <f>VLOOKUP($A36,$A$2:$S$67,10,FALSE)</f>
        <v>659</v>
      </c>
      <c r="AE16" s="49">
        <f>VLOOKUP($A36,$A$2:$S$67,13,FALSE)</f>
        <v>699</v>
      </c>
      <c r="AF16" s="47">
        <f>VLOOKUP($A36,$A$2:$S$67,16,FALSE)</f>
        <v>802</v>
      </c>
      <c r="AG16" s="51">
        <f t="shared" si="5"/>
        <v>1501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39</v>
      </c>
      <c r="H17" s="1">
        <v>0</v>
      </c>
      <c r="I17" s="1">
        <v>0</v>
      </c>
      <c r="J17" s="1">
        <v>39</v>
      </c>
      <c r="K17" s="1">
        <v>40</v>
      </c>
      <c r="L17" s="1">
        <v>0</v>
      </c>
      <c r="M17" s="1">
        <v>40</v>
      </c>
      <c r="N17" s="1">
        <v>38</v>
      </c>
      <c r="O17" s="1">
        <v>0</v>
      </c>
      <c r="P17" s="1">
        <v>38</v>
      </c>
      <c r="Q17" s="1">
        <v>78</v>
      </c>
      <c r="R17" s="1">
        <v>0</v>
      </c>
      <c r="S17" s="1">
        <v>78</v>
      </c>
      <c r="V17" s="6" t="s">
        <v>50</v>
      </c>
      <c r="W17" s="10">
        <f t="shared" si="0"/>
        <v>35</v>
      </c>
      <c r="X17" s="10">
        <f t="shared" si="1"/>
        <v>31</v>
      </c>
      <c r="Y17" s="10">
        <f t="shared" si="2"/>
        <v>43</v>
      </c>
      <c r="Z17" s="10">
        <f t="shared" si="3"/>
        <v>74</v>
      </c>
      <c r="AA17" s="18"/>
      <c r="AB17" s="112" t="s">
        <v>56</v>
      </c>
      <c r="AC17" s="113"/>
      <c r="AD17" s="25">
        <f t="shared" ref="AD17:AD23" si="6">VLOOKUP($A23,$A$2:$S$67,10,FALSE)</f>
        <v>226</v>
      </c>
      <c r="AE17" s="25">
        <f t="shared" ref="AE17:AE23" si="7">VLOOKUP($A23,$A$2:$S$67,13,FALSE)</f>
        <v>187</v>
      </c>
      <c r="AF17" s="25">
        <f t="shared" ref="AF17:AF23" si="8">VLOOKUP($A23,$A$2:$S$67,16,FALSE)</f>
        <v>260</v>
      </c>
      <c r="AG17" s="11">
        <f t="shared" si="5"/>
        <v>447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288</v>
      </c>
      <c r="H18" s="1">
        <v>2</v>
      </c>
      <c r="I18" s="1">
        <v>1</v>
      </c>
      <c r="J18" s="1">
        <v>291</v>
      </c>
      <c r="K18" s="1">
        <v>295</v>
      </c>
      <c r="L18" s="1">
        <v>3</v>
      </c>
      <c r="M18" s="1">
        <v>298</v>
      </c>
      <c r="N18" s="1">
        <v>312</v>
      </c>
      <c r="O18" s="1">
        <v>2</v>
      </c>
      <c r="P18" s="1">
        <v>314</v>
      </c>
      <c r="Q18" s="1">
        <v>607</v>
      </c>
      <c r="R18" s="1">
        <v>5</v>
      </c>
      <c r="S18" s="1">
        <v>612</v>
      </c>
      <c r="V18" s="6" t="s">
        <v>52</v>
      </c>
      <c r="W18" s="10">
        <f t="shared" si="0"/>
        <v>31</v>
      </c>
      <c r="X18" s="10">
        <f t="shared" si="1"/>
        <v>29</v>
      </c>
      <c r="Y18" s="10">
        <f t="shared" si="2"/>
        <v>37</v>
      </c>
      <c r="Z18" s="10">
        <f t="shared" si="3"/>
        <v>66</v>
      </c>
      <c r="AA18" s="18"/>
      <c r="AB18" s="112" t="s">
        <v>58</v>
      </c>
      <c r="AC18" s="113"/>
      <c r="AD18" s="25">
        <f t="shared" si="6"/>
        <v>450</v>
      </c>
      <c r="AE18" s="25">
        <f t="shared" si="7"/>
        <v>446</v>
      </c>
      <c r="AF18" s="25">
        <f t="shared" si="8"/>
        <v>513</v>
      </c>
      <c r="AG18" s="11">
        <f t="shared" si="5"/>
        <v>959</v>
      </c>
      <c r="AI18" s="23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171</v>
      </c>
      <c r="H19" s="1">
        <v>0</v>
      </c>
      <c r="I19" s="1">
        <v>1</v>
      </c>
      <c r="J19" s="1">
        <v>172</v>
      </c>
      <c r="K19" s="1">
        <v>166</v>
      </c>
      <c r="L19" s="1">
        <v>0</v>
      </c>
      <c r="M19" s="1">
        <v>166</v>
      </c>
      <c r="N19" s="1">
        <v>196</v>
      </c>
      <c r="O19" s="1">
        <v>1</v>
      </c>
      <c r="P19" s="1">
        <v>197</v>
      </c>
      <c r="Q19" s="1">
        <v>362</v>
      </c>
      <c r="R19" s="1">
        <v>1</v>
      </c>
      <c r="S19" s="1">
        <v>363</v>
      </c>
      <c r="V19" s="6" t="s">
        <v>55</v>
      </c>
      <c r="W19" s="10">
        <f t="shared" si="0"/>
        <v>39</v>
      </c>
      <c r="X19" s="10">
        <f t="shared" si="1"/>
        <v>40</v>
      </c>
      <c r="Y19" s="10">
        <f t="shared" si="2"/>
        <v>38</v>
      </c>
      <c r="Z19" s="10">
        <f t="shared" si="3"/>
        <v>78</v>
      </c>
      <c r="AA19" s="18"/>
      <c r="AB19" s="112" t="s">
        <v>60</v>
      </c>
      <c r="AC19" s="113"/>
      <c r="AD19" s="25">
        <f t="shared" si="6"/>
        <v>264</v>
      </c>
      <c r="AE19" s="25">
        <f t="shared" si="7"/>
        <v>129</v>
      </c>
      <c r="AF19" s="25">
        <f t="shared" si="8"/>
        <v>259</v>
      </c>
      <c r="AG19" s="11">
        <f t="shared" si="5"/>
        <v>388</v>
      </c>
      <c r="AI19" s="23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81</v>
      </c>
      <c r="L20" s="1">
        <v>0</v>
      </c>
      <c r="M20" s="1">
        <v>81</v>
      </c>
      <c r="N20" s="1">
        <v>78</v>
      </c>
      <c r="O20" s="1">
        <v>1</v>
      </c>
      <c r="P20" s="1">
        <v>79</v>
      </c>
      <c r="Q20" s="1">
        <v>159</v>
      </c>
      <c r="R20" s="1">
        <v>1</v>
      </c>
      <c r="S20" s="1">
        <v>160</v>
      </c>
      <c r="V20" s="6" t="s">
        <v>62</v>
      </c>
      <c r="W20" s="10">
        <f t="shared" si="0"/>
        <v>291</v>
      </c>
      <c r="X20" s="10">
        <f t="shared" si="1"/>
        <v>298</v>
      </c>
      <c r="Y20" s="10">
        <f t="shared" si="2"/>
        <v>314</v>
      </c>
      <c r="Z20" s="10">
        <f t="shared" si="3"/>
        <v>612</v>
      </c>
      <c r="AA20" s="18"/>
      <c r="AB20" s="112" t="s">
        <v>63</v>
      </c>
      <c r="AC20" s="113"/>
      <c r="AD20" s="25">
        <f t="shared" si="6"/>
        <v>500</v>
      </c>
      <c r="AE20" s="25">
        <f t="shared" si="7"/>
        <v>490</v>
      </c>
      <c r="AF20" s="25">
        <f t="shared" si="8"/>
        <v>559</v>
      </c>
      <c r="AG20" s="11">
        <f t="shared" si="5"/>
        <v>1049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6" t="s">
        <v>59</v>
      </c>
      <c r="W21" s="10">
        <f t="shared" si="0"/>
        <v>172</v>
      </c>
      <c r="X21" s="10">
        <f t="shared" si="1"/>
        <v>166</v>
      </c>
      <c r="Y21" s="10">
        <f t="shared" si="2"/>
        <v>197</v>
      </c>
      <c r="Z21" s="10">
        <f t="shared" si="3"/>
        <v>363</v>
      </c>
      <c r="AA21" s="18"/>
      <c r="AB21" s="112" t="s">
        <v>65</v>
      </c>
      <c r="AC21" s="113"/>
      <c r="AD21" s="25">
        <f t="shared" si="6"/>
        <v>306</v>
      </c>
      <c r="AE21" s="25">
        <f t="shared" si="7"/>
        <v>285</v>
      </c>
      <c r="AF21" s="25">
        <f t="shared" si="8"/>
        <v>341</v>
      </c>
      <c r="AG21" s="11">
        <f t="shared" si="5"/>
        <v>626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137</v>
      </c>
      <c r="H22" s="1">
        <v>3</v>
      </c>
      <c r="I22" s="1">
        <v>2</v>
      </c>
      <c r="J22" s="1">
        <v>142</v>
      </c>
      <c r="K22" s="1">
        <v>135</v>
      </c>
      <c r="L22" s="1">
        <v>3</v>
      </c>
      <c r="M22" s="1">
        <v>138</v>
      </c>
      <c r="N22" s="1">
        <v>155</v>
      </c>
      <c r="O22" s="1">
        <v>5</v>
      </c>
      <c r="P22" s="1">
        <v>160</v>
      </c>
      <c r="Q22" s="1">
        <v>290</v>
      </c>
      <c r="R22" s="1">
        <v>8</v>
      </c>
      <c r="S22" s="1">
        <v>298</v>
      </c>
      <c r="V22" s="26" t="s">
        <v>67</v>
      </c>
      <c r="W22" s="10">
        <f>AD15+AD17+AD18</f>
        <v>1477</v>
      </c>
      <c r="X22" s="10">
        <f>AE15+AE17+AE18</f>
        <v>1470</v>
      </c>
      <c r="Y22" s="10">
        <f>AF15+AF17+AF18</f>
        <v>1735</v>
      </c>
      <c r="Z22" s="10">
        <f t="shared" si="3"/>
        <v>3205</v>
      </c>
      <c r="AA22" s="18"/>
      <c r="AB22" s="112" t="s">
        <v>68</v>
      </c>
      <c r="AC22" s="113"/>
      <c r="AD22" s="25">
        <f t="shared" si="6"/>
        <v>301</v>
      </c>
      <c r="AE22" s="25">
        <f t="shared" si="7"/>
        <v>305</v>
      </c>
      <c r="AF22" s="25">
        <f t="shared" si="8"/>
        <v>340</v>
      </c>
      <c r="AG22" s="11">
        <f t="shared" si="5"/>
        <v>645</v>
      </c>
      <c r="AI22" s="23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225</v>
      </c>
      <c r="H23" s="1">
        <v>1</v>
      </c>
      <c r="I23" s="1">
        <v>0</v>
      </c>
      <c r="J23" s="1">
        <v>226</v>
      </c>
      <c r="K23" s="1">
        <v>186</v>
      </c>
      <c r="L23" s="1">
        <v>1</v>
      </c>
      <c r="M23" s="1">
        <v>187</v>
      </c>
      <c r="N23" s="1">
        <v>260</v>
      </c>
      <c r="O23" s="1">
        <v>0</v>
      </c>
      <c r="P23" s="1">
        <v>260</v>
      </c>
      <c r="Q23" s="1">
        <v>446</v>
      </c>
      <c r="R23" s="1">
        <v>1</v>
      </c>
      <c r="S23" s="1">
        <v>447</v>
      </c>
      <c r="V23" s="26" t="s">
        <v>70</v>
      </c>
      <c r="W23" s="10">
        <f>AD19+AD20+AD21+AD22+AD23</f>
        <v>1841</v>
      </c>
      <c r="X23" s="10">
        <f>AE19+AE20+AE21+AE22+AE23</f>
        <v>1652</v>
      </c>
      <c r="Y23" s="10">
        <f>AF19+AF20+AF21+AF22+AF23</f>
        <v>2016</v>
      </c>
      <c r="Z23" s="10">
        <f t="shared" si="3"/>
        <v>3668</v>
      </c>
      <c r="AA23" s="18"/>
      <c r="AB23" s="112" t="s">
        <v>71</v>
      </c>
      <c r="AC23" s="113"/>
      <c r="AD23" s="25">
        <f t="shared" si="6"/>
        <v>470</v>
      </c>
      <c r="AE23" s="25">
        <f t="shared" si="7"/>
        <v>443</v>
      </c>
      <c r="AF23" s="25">
        <f t="shared" si="8"/>
        <v>517</v>
      </c>
      <c r="AG23" s="11">
        <f t="shared" si="5"/>
        <v>960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440</v>
      </c>
      <c r="H24" s="1">
        <v>10</v>
      </c>
      <c r="I24" s="1">
        <v>0</v>
      </c>
      <c r="J24" s="1">
        <v>450</v>
      </c>
      <c r="K24" s="1">
        <v>436</v>
      </c>
      <c r="L24" s="1">
        <v>10</v>
      </c>
      <c r="M24" s="1">
        <v>446</v>
      </c>
      <c r="N24" s="1">
        <v>513</v>
      </c>
      <c r="O24" s="1">
        <v>0</v>
      </c>
      <c r="P24" s="1">
        <v>513</v>
      </c>
      <c r="Q24" s="1">
        <v>949</v>
      </c>
      <c r="R24" s="1">
        <v>10</v>
      </c>
      <c r="S24" s="1">
        <v>959</v>
      </c>
      <c r="V24" s="26" t="s">
        <v>72</v>
      </c>
      <c r="W24" s="10">
        <f>AD31+AD32</f>
        <v>1372</v>
      </c>
      <c r="X24" s="10">
        <f>AE31+AE32</f>
        <v>1652</v>
      </c>
      <c r="Y24" s="10">
        <f>AF31+AF32</f>
        <v>1793</v>
      </c>
      <c r="Z24" s="10">
        <f t="shared" si="3"/>
        <v>3445</v>
      </c>
      <c r="AA24" s="7"/>
      <c r="AB24" s="112" t="s">
        <v>73</v>
      </c>
      <c r="AC24" s="113"/>
      <c r="AD24" s="11">
        <f>AD15+SUM(AD17:AD23)</f>
        <v>3318</v>
      </c>
      <c r="AE24" s="11">
        <f>AE15+SUM(AE17:AE23)</f>
        <v>3122</v>
      </c>
      <c r="AF24" s="11">
        <f>AF15+SUM(AF17:AF23)</f>
        <v>3751</v>
      </c>
      <c r="AG24" s="11">
        <f>AG15+SUM(AG17:AG23)</f>
        <v>6873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264</v>
      </c>
      <c r="H25" s="1">
        <v>0</v>
      </c>
      <c r="I25" s="1">
        <v>0</v>
      </c>
      <c r="J25" s="1">
        <v>264</v>
      </c>
      <c r="K25" s="1">
        <v>129</v>
      </c>
      <c r="L25" s="1">
        <v>0</v>
      </c>
      <c r="M25" s="1">
        <v>129</v>
      </c>
      <c r="N25" s="1">
        <v>259</v>
      </c>
      <c r="O25" s="1">
        <v>0</v>
      </c>
      <c r="P25" s="1">
        <v>259</v>
      </c>
      <c r="Q25" s="1">
        <v>388</v>
      </c>
      <c r="R25" s="1">
        <v>0</v>
      </c>
      <c r="S25" s="1">
        <v>388</v>
      </c>
      <c r="V25" s="26" t="s">
        <v>75</v>
      </c>
      <c r="W25" s="10">
        <f>AD33+AD34</f>
        <v>501</v>
      </c>
      <c r="X25" s="10">
        <f>AE33+AE34</f>
        <v>504</v>
      </c>
      <c r="Y25" s="10">
        <f>AF33+AF34</f>
        <v>571</v>
      </c>
      <c r="Z25" s="10">
        <f t="shared" si="3"/>
        <v>1075</v>
      </c>
      <c r="AA25" s="7"/>
      <c r="AB25" s="15"/>
      <c r="AC25" s="27" t="s">
        <v>76</v>
      </c>
      <c r="AD25" s="28"/>
      <c r="AE25" s="28"/>
      <c r="AF25" s="28"/>
      <c r="AG25" s="28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498</v>
      </c>
      <c r="H26" s="1">
        <v>0</v>
      </c>
      <c r="I26" s="1">
        <v>2</v>
      </c>
      <c r="J26" s="1">
        <v>500</v>
      </c>
      <c r="K26" s="1">
        <v>489</v>
      </c>
      <c r="L26" s="1">
        <v>1</v>
      </c>
      <c r="M26" s="1">
        <v>490</v>
      </c>
      <c r="N26" s="1">
        <v>558</v>
      </c>
      <c r="O26" s="1">
        <v>1</v>
      </c>
      <c r="P26" s="1">
        <v>559</v>
      </c>
      <c r="Q26" s="1">
        <v>1047</v>
      </c>
      <c r="R26" s="1">
        <v>2</v>
      </c>
      <c r="S26" s="1">
        <v>1049</v>
      </c>
      <c r="V26" s="26" t="s">
        <v>77</v>
      </c>
      <c r="W26" s="10">
        <f>AD35+AD36+AD37</f>
        <v>2275</v>
      </c>
      <c r="X26" s="10">
        <f>AE35+AE36+AE37</f>
        <v>3133</v>
      </c>
      <c r="Y26" s="10">
        <f>AF35+AF36+AF37</f>
        <v>3238</v>
      </c>
      <c r="Z26" s="10">
        <f t="shared" si="3"/>
        <v>6371</v>
      </c>
      <c r="AA26" s="7"/>
      <c r="AB26" s="15"/>
      <c r="AC26" s="16"/>
      <c r="AD26" s="17"/>
      <c r="AE26" s="17"/>
      <c r="AF26" s="17"/>
      <c r="AG26" s="17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304</v>
      </c>
      <c r="H27" s="1">
        <v>0</v>
      </c>
      <c r="I27" s="1">
        <v>2</v>
      </c>
      <c r="J27" s="1">
        <v>306</v>
      </c>
      <c r="K27" s="1">
        <v>284</v>
      </c>
      <c r="L27" s="1">
        <v>1</v>
      </c>
      <c r="M27" s="1">
        <v>285</v>
      </c>
      <c r="N27" s="1">
        <v>340</v>
      </c>
      <c r="O27" s="1">
        <v>1</v>
      </c>
      <c r="P27" s="1">
        <v>341</v>
      </c>
      <c r="Q27" s="1">
        <v>624</v>
      </c>
      <c r="R27" s="1">
        <v>2</v>
      </c>
      <c r="S27" s="1">
        <v>626</v>
      </c>
      <c r="V27" s="26" t="s">
        <v>78</v>
      </c>
      <c r="W27" s="10">
        <f>VLOOKUP($A20,$A$2:$S$67,10,FALSE)</f>
        <v>88</v>
      </c>
      <c r="X27" s="10">
        <f>VLOOKUP($A20,$A$2:$S$67,13,FALSE)</f>
        <v>81</v>
      </c>
      <c r="Y27" s="10">
        <f>VLOOKUP($A20,$A$2:$S$67,16,FALSE)</f>
        <v>79</v>
      </c>
      <c r="Z27" s="10">
        <f t="shared" si="3"/>
        <v>160</v>
      </c>
      <c r="AA27" s="7"/>
      <c r="AB27" s="15"/>
      <c r="AC27" s="16"/>
      <c r="AD27" s="17"/>
      <c r="AE27" s="17"/>
      <c r="AF27" s="17"/>
      <c r="AG27" s="17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304</v>
      </c>
      <c r="L28" s="1">
        <v>1</v>
      </c>
      <c r="M28" s="1">
        <v>305</v>
      </c>
      <c r="N28" s="1">
        <v>338</v>
      </c>
      <c r="O28" s="1">
        <v>2</v>
      </c>
      <c r="P28" s="1">
        <v>340</v>
      </c>
      <c r="Q28" s="1">
        <v>642</v>
      </c>
      <c r="R28" s="1">
        <v>3</v>
      </c>
      <c r="S28" s="1">
        <v>645</v>
      </c>
      <c r="V28" s="26" t="s">
        <v>79</v>
      </c>
      <c r="W28" s="10">
        <f>AD50</f>
        <v>1771</v>
      </c>
      <c r="X28" s="10">
        <f>AE50</f>
        <v>2620</v>
      </c>
      <c r="Y28" s="10">
        <f>AF50</f>
        <v>2741</v>
      </c>
      <c r="Z28" s="10">
        <f t="shared" si="3"/>
        <v>5361</v>
      </c>
      <c r="AA28" s="7"/>
      <c r="AB28" s="15"/>
      <c r="AC28" s="16"/>
      <c r="AD28" s="17"/>
      <c r="AE28" s="17"/>
      <c r="AF28" s="17"/>
      <c r="AG28" s="17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466</v>
      </c>
      <c r="H29" s="1">
        <v>0</v>
      </c>
      <c r="I29" s="1">
        <v>4</v>
      </c>
      <c r="J29" s="1">
        <v>470</v>
      </c>
      <c r="K29" s="1">
        <v>442</v>
      </c>
      <c r="L29" s="1">
        <v>1</v>
      </c>
      <c r="M29" s="1">
        <v>443</v>
      </c>
      <c r="N29" s="1">
        <v>514</v>
      </c>
      <c r="O29" s="1">
        <v>3</v>
      </c>
      <c r="P29" s="1">
        <v>517</v>
      </c>
      <c r="Q29" s="1">
        <v>956</v>
      </c>
      <c r="R29" s="1">
        <v>4</v>
      </c>
      <c r="S29" s="1">
        <v>960</v>
      </c>
      <c r="V29" s="6" t="s">
        <v>80</v>
      </c>
      <c r="W29" s="10">
        <f t="shared" ref="W29:W52" si="9">VLOOKUP($A44,$A$2:$S$67,10,FALSE)</f>
        <v>44</v>
      </c>
      <c r="X29" s="10">
        <f t="shared" ref="X29:X52" si="10">VLOOKUP($A44,$A$2:$S$67,13,FALSE)</f>
        <v>38</v>
      </c>
      <c r="Y29" s="10">
        <f t="shared" ref="Y29:Y52" si="11">VLOOKUP($A44,$A$2:$S$67,16,FALSE)</f>
        <v>45</v>
      </c>
      <c r="Z29" s="10">
        <f t="shared" si="3"/>
        <v>83</v>
      </c>
      <c r="AA29" s="7"/>
      <c r="AB29" s="112" t="s">
        <v>81</v>
      </c>
      <c r="AC29" s="113"/>
      <c r="AD29" s="20"/>
      <c r="AE29" s="43"/>
      <c r="AF29" s="43"/>
      <c r="AG29" s="44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699</v>
      </c>
      <c r="H30" s="1">
        <v>0</v>
      </c>
      <c r="I30" s="1">
        <v>3</v>
      </c>
      <c r="J30" s="1">
        <v>702</v>
      </c>
      <c r="K30" s="1">
        <v>833</v>
      </c>
      <c r="L30" s="1">
        <v>1</v>
      </c>
      <c r="M30" s="1">
        <v>834</v>
      </c>
      <c r="N30" s="1">
        <v>901</v>
      </c>
      <c r="O30" s="1">
        <v>2</v>
      </c>
      <c r="P30" s="1">
        <v>903</v>
      </c>
      <c r="Q30" s="1">
        <v>1734</v>
      </c>
      <c r="R30" s="1">
        <v>3</v>
      </c>
      <c r="S30" s="1">
        <v>1737</v>
      </c>
      <c r="V30" s="6" t="s">
        <v>83</v>
      </c>
      <c r="W30" s="10">
        <f t="shared" si="9"/>
        <v>83</v>
      </c>
      <c r="X30" s="10">
        <f t="shared" si="10"/>
        <v>90</v>
      </c>
      <c r="Y30" s="10">
        <f t="shared" si="11"/>
        <v>94</v>
      </c>
      <c r="Z30" s="10">
        <f t="shared" si="3"/>
        <v>184</v>
      </c>
      <c r="AA30" s="7"/>
      <c r="AB30" s="20"/>
      <c r="AC30" s="21"/>
      <c r="AD30" s="62" t="s">
        <v>22</v>
      </c>
      <c r="AE30" s="62" t="s">
        <v>23</v>
      </c>
      <c r="AF30" s="62" t="s">
        <v>24</v>
      </c>
      <c r="AG30" s="62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664</v>
      </c>
      <c r="H31" s="1">
        <v>1</v>
      </c>
      <c r="I31" s="1">
        <v>5</v>
      </c>
      <c r="J31" s="1">
        <v>670</v>
      </c>
      <c r="K31" s="1">
        <v>815</v>
      </c>
      <c r="L31" s="1">
        <v>3</v>
      </c>
      <c r="M31" s="1">
        <v>818</v>
      </c>
      <c r="N31" s="1">
        <v>885</v>
      </c>
      <c r="O31" s="1">
        <v>5</v>
      </c>
      <c r="P31" s="1">
        <v>890</v>
      </c>
      <c r="Q31" s="1">
        <v>1700</v>
      </c>
      <c r="R31" s="1">
        <v>8</v>
      </c>
      <c r="S31" s="1">
        <v>1708</v>
      </c>
      <c r="V31" s="6" t="s">
        <v>85</v>
      </c>
      <c r="W31" s="10">
        <f t="shared" si="9"/>
        <v>69</v>
      </c>
      <c r="X31" s="10">
        <f t="shared" si="10"/>
        <v>69</v>
      </c>
      <c r="Y31" s="10">
        <f t="shared" si="11"/>
        <v>77</v>
      </c>
      <c r="Z31" s="10">
        <f t="shared" si="3"/>
        <v>146</v>
      </c>
      <c r="AA31" s="18"/>
      <c r="AB31" s="112" t="s">
        <v>86</v>
      </c>
      <c r="AC31" s="113"/>
      <c r="AD31" s="25">
        <f>VLOOKUP($A30,$A$2:$S$67,10,FALSE)</f>
        <v>702</v>
      </c>
      <c r="AE31" s="25">
        <f>VLOOKUP($A30,$A$2:$S$67,13,FALSE)</f>
        <v>834</v>
      </c>
      <c r="AF31" s="25">
        <f>VLOOKUP($A30,$A$2:$S$67,16,FALSE)</f>
        <v>903</v>
      </c>
      <c r="AG31" s="11">
        <f t="shared" ref="AG31:AG37" si="12">AE31+AF31</f>
        <v>1737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688</v>
      </c>
      <c r="H32" s="1">
        <v>3</v>
      </c>
      <c r="I32" s="1">
        <v>4</v>
      </c>
      <c r="J32" s="1">
        <v>695</v>
      </c>
      <c r="K32" s="1">
        <v>941</v>
      </c>
      <c r="L32" s="1">
        <v>4</v>
      </c>
      <c r="M32" s="1">
        <v>945</v>
      </c>
      <c r="N32" s="1">
        <v>1008</v>
      </c>
      <c r="O32" s="1">
        <v>6</v>
      </c>
      <c r="P32" s="1">
        <v>1014</v>
      </c>
      <c r="Q32" s="1">
        <v>1949</v>
      </c>
      <c r="R32" s="1">
        <v>10</v>
      </c>
      <c r="S32" s="1">
        <v>1959</v>
      </c>
      <c r="V32" s="6" t="s">
        <v>88</v>
      </c>
      <c r="W32" s="10">
        <f t="shared" si="9"/>
        <v>45</v>
      </c>
      <c r="X32" s="10">
        <f t="shared" si="10"/>
        <v>46</v>
      </c>
      <c r="Y32" s="10">
        <f t="shared" si="11"/>
        <v>44</v>
      </c>
      <c r="Z32" s="10">
        <f t="shared" si="3"/>
        <v>90</v>
      </c>
      <c r="AA32" s="18"/>
      <c r="AB32" s="112" t="s">
        <v>89</v>
      </c>
      <c r="AC32" s="113"/>
      <c r="AD32" s="25">
        <f>VLOOKUP($A31,$A$2:$S$67,10,FALSE)</f>
        <v>670</v>
      </c>
      <c r="AE32" s="25">
        <f>VLOOKUP($A31,$A$2:$S$67,13,FALSE)</f>
        <v>818</v>
      </c>
      <c r="AF32" s="25">
        <f>VLOOKUP($A31,$A$2:$S$67,16,FALSE)</f>
        <v>890</v>
      </c>
      <c r="AG32" s="11">
        <f t="shared" si="12"/>
        <v>1708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975</v>
      </c>
      <c r="H33" s="1">
        <v>1</v>
      </c>
      <c r="I33" s="1">
        <v>5</v>
      </c>
      <c r="J33" s="1">
        <v>981</v>
      </c>
      <c r="K33" s="1">
        <v>1451</v>
      </c>
      <c r="L33" s="1">
        <v>5</v>
      </c>
      <c r="M33" s="1">
        <v>1456</v>
      </c>
      <c r="N33" s="1">
        <v>1482</v>
      </c>
      <c r="O33" s="1">
        <v>3</v>
      </c>
      <c r="P33" s="1">
        <v>1485</v>
      </c>
      <c r="Q33" s="1">
        <v>2933</v>
      </c>
      <c r="R33" s="1">
        <v>8</v>
      </c>
      <c r="S33" s="1">
        <v>2941</v>
      </c>
      <c r="V33" s="6" t="s">
        <v>91</v>
      </c>
      <c r="W33" s="10">
        <f t="shared" si="9"/>
        <v>12</v>
      </c>
      <c r="X33" s="10">
        <f t="shared" si="10"/>
        <v>13</v>
      </c>
      <c r="Y33" s="10">
        <f t="shared" si="11"/>
        <v>15</v>
      </c>
      <c r="Z33" s="10">
        <f t="shared" si="3"/>
        <v>28</v>
      </c>
      <c r="AA33" s="18"/>
      <c r="AB33" s="112" t="s">
        <v>92</v>
      </c>
      <c r="AC33" s="113"/>
      <c r="AD33" s="25">
        <f>VLOOKUP($A42,$A$2:$S$67,10,FALSE)</f>
        <v>265</v>
      </c>
      <c r="AE33" s="25">
        <f>VLOOKUP($A42,$A$2:$S$67,13,FALSE)</f>
        <v>253</v>
      </c>
      <c r="AF33" s="25">
        <f>VLOOKUP($A42,$A$2:$S$67,16,FALSE)</f>
        <v>309</v>
      </c>
      <c r="AG33" s="11">
        <f t="shared" si="12"/>
        <v>562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592</v>
      </c>
      <c r="H34" s="1">
        <v>3</v>
      </c>
      <c r="I34" s="1">
        <v>4</v>
      </c>
      <c r="J34" s="1">
        <v>599</v>
      </c>
      <c r="K34" s="1">
        <v>728</v>
      </c>
      <c r="L34" s="1">
        <v>4</v>
      </c>
      <c r="M34" s="1">
        <v>732</v>
      </c>
      <c r="N34" s="1">
        <v>736</v>
      </c>
      <c r="O34" s="1">
        <v>3</v>
      </c>
      <c r="P34" s="1">
        <v>739</v>
      </c>
      <c r="Q34" s="1">
        <v>1464</v>
      </c>
      <c r="R34" s="1">
        <v>7</v>
      </c>
      <c r="S34" s="1">
        <v>1471</v>
      </c>
      <c r="V34" s="6" t="s">
        <v>94</v>
      </c>
      <c r="W34" s="10">
        <f t="shared" si="9"/>
        <v>46</v>
      </c>
      <c r="X34" s="10">
        <f t="shared" si="10"/>
        <v>55</v>
      </c>
      <c r="Y34" s="10">
        <f t="shared" si="11"/>
        <v>53</v>
      </c>
      <c r="Z34" s="10">
        <f t="shared" si="3"/>
        <v>108</v>
      </c>
      <c r="AA34" s="18"/>
      <c r="AB34" s="112" t="s">
        <v>95</v>
      </c>
      <c r="AC34" s="113"/>
      <c r="AD34" s="25">
        <f>VLOOKUP($A43,$A$2:$S$67,10,FALSE)</f>
        <v>236</v>
      </c>
      <c r="AE34" s="25">
        <f>VLOOKUP($A43,$A$2:$S$67,13,FALSE)</f>
        <v>251</v>
      </c>
      <c r="AF34" s="25">
        <f>VLOOKUP($A43,$A$2:$S$67,16,FALSE)</f>
        <v>262</v>
      </c>
      <c r="AG34" s="11">
        <f t="shared" si="12"/>
        <v>513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6" t="s">
        <v>97</v>
      </c>
      <c r="W35" s="10">
        <f t="shared" si="9"/>
        <v>21</v>
      </c>
      <c r="X35" s="10">
        <f t="shared" si="10"/>
        <v>23</v>
      </c>
      <c r="Y35" s="10">
        <f t="shared" si="11"/>
        <v>15</v>
      </c>
      <c r="Z35" s="10">
        <f t="shared" si="3"/>
        <v>38</v>
      </c>
      <c r="AA35" s="18"/>
      <c r="AB35" s="112" t="s">
        <v>98</v>
      </c>
      <c r="AC35" s="113"/>
      <c r="AD35" s="25">
        <f>VLOOKUP($A32,$A$2:$S$67,10,FALSE)</f>
        <v>695</v>
      </c>
      <c r="AE35" s="25">
        <f>VLOOKUP($A32,$A$2:$S$67,13,FALSE)</f>
        <v>945</v>
      </c>
      <c r="AF35" s="25">
        <f>VLOOKUP($A32,$A$2:$S$67,16,FALSE)</f>
        <v>1014</v>
      </c>
      <c r="AG35" s="11">
        <f t="shared" si="12"/>
        <v>1959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655</v>
      </c>
      <c r="H36" s="1">
        <v>3</v>
      </c>
      <c r="I36" s="1">
        <v>1</v>
      </c>
      <c r="J36" s="1">
        <v>659</v>
      </c>
      <c r="K36" s="1">
        <v>696</v>
      </c>
      <c r="L36" s="1">
        <v>3</v>
      </c>
      <c r="M36" s="1">
        <v>699</v>
      </c>
      <c r="N36" s="1">
        <v>800</v>
      </c>
      <c r="O36" s="1">
        <v>2</v>
      </c>
      <c r="P36" s="1">
        <v>802</v>
      </c>
      <c r="Q36" s="1">
        <v>1496</v>
      </c>
      <c r="R36" s="1">
        <v>5</v>
      </c>
      <c r="S36" s="1">
        <v>1501</v>
      </c>
      <c r="V36" s="6" t="s">
        <v>100</v>
      </c>
      <c r="W36" s="10">
        <f t="shared" si="9"/>
        <v>116</v>
      </c>
      <c r="X36" s="10">
        <f t="shared" si="10"/>
        <v>115</v>
      </c>
      <c r="Y36" s="10">
        <f t="shared" si="11"/>
        <v>139</v>
      </c>
      <c r="Z36" s="10">
        <f t="shared" si="3"/>
        <v>254</v>
      </c>
      <c r="AA36" s="18"/>
      <c r="AB36" s="112" t="s">
        <v>90</v>
      </c>
      <c r="AC36" s="113"/>
      <c r="AD36" s="25">
        <f>VLOOKUP($A33,$A$2:$S$67,10,FALSE)</f>
        <v>981</v>
      </c>
      <c r="AE36" s="25">
        <f>VLOOKUP($A33,$A$2:$S$67,13,FALSE)</f>
        <v>1456</v>
      </c>
      <c r="AF36" s="25">
        <f>VLOOKUP($A33,$A$2:$S$67,16,FALSE)</f>
        <v>1485</v>
      </c>
      <c r="AG36" s="11">
        <f t="shared" si="12"/>
        <v>2941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449</v>
      </c>
      <c r="H37" s="1">
        <v>0</v>
      </c>
      <c r="I37" s="1">
        <v>1</v>
      </c>
      <c r="J37" s="1">
        <v>450</v>
      </c>
      <c r="K37" s="1">
        <v>526</v>
      </c>
      <c r="L37" s="1">
        <v>1</v>
      </c>
      <c r="M37" s="1">
        <v>527</v>
      </c>
      <c r="N37" s="1">
        <v>587</v>
      </c>
      <c r="O37" s="1">
        <v>0</v>
      </c>
      <c r="P37" s="1">
        <v>587</v>
      </c>
      <c r="Q37" s="1">
        <v>1113</v>
      </c>
      <c r="R37" s="1">
        <v>1</v>
      </c>
      <c r="S37" s="1">
        <v>1114</v>
      </c>
      <c r="V37" s="6" t="s">
        <v>102</v>
      </c>
      <c r="W37" s="10">
        <f t="shared" si="9"/>
        <v>162</v>
      </c>
      <c r="X37" s="10">
        <f t="shared" si="10"/>
        <v>150</v>
      </c>
      <c r="Y37" s="10">
        <f t="shared" si="11"/>
        <v>170</v>
      </c>
      <c r="Z37" s="10">
        <f t="shared" si="3"/>
        <v>320</v>
      </c>
      <c r="AA37" s="18"/>
      <c r="AB37" s="112" t="s">
        <v>93</v>
      </c>
      <c r="AC37" s="113"/>
      <c r="AD37" s="25">
        <f>VLOOKUP($A34,$A$2:$S$67,10,FALSE)</f>
        <v>599</v>
      </c>
      <c r="AE37" s="25">
        <f>VLOOKUP($A34,$A$2:$S$67,13,FALSE)</f>
        <v>732</v>
      </c>
      <c r="AF37" s="25">
        <f>VLOOKUP($A34,$A$2:$S$67,16,FALSE)</f>
        <v>739</v>
      </c>
      <c r="AG37" s="11">
        <f t="shared" si="12"/>
        <v>1471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418</v>
      </c>
      <c r="H38" s="1">
        <v>1</v>
      </c>
      <c r="I38" s="1">
        <v>3</v>
      </c>
      <c r="J38" s="1">
        <v>422</v>
      </c>
      <c r="K38" s="1">
        <v>620</v>
      </c>
      <c r="L38" s="1">
        <v>3</v>
      </c>
      <c r="M38" s="1">
        <v>623</v>
      </c>
      <c r="N38" s="1">
        <v>645</v>
      </c>
      <c r="O38" s="1">
        <v>5</v>
      </c>
      <c r="P38" s="1">
        <v>650</v>
      </c>
      <c r="Q38" s="1">
        <v>1265</v>
      </c>
      <c r="R38" s="1">
        <v>8</v>
      </c>
      <c r="S38" s="1">
        <v>1273</v>
      </c>
      <c r="V38" s="6" t="s">
        <v>104</v>
      </c>
      <c r="W38" s="10">
        <f t="shared" si="9"/>
        <v>39</v>
      </c>
      <c r="X38" s="10">
        <f t="shared" si="10"/>
        <v>39</v>
      </c>
      <c r="Y38" s="10">
        <f t="shared" si="11"/>
        <v>36</v>
      </c>
      <c r="Z38" s="10">
        <f t="shared" si="3"/>
        <v>75</v>
      </c>
      <c r="AA38" s="7"/>
      <c r="AB38" s="112" t="s">
        <v>73</v>
      </c>
      <c r="AC38" s="113"/>
      <c r="AD38" s="11">
        <f>SUM(AD31:AD37)</f>
        <v>4148</v>
      </c>
      <c r="AE38" s="11">
        <f>SUM(AE31:AE37)</f>
        <v>5289</v>
      </c>
      <c r="AF38" s="11">
        <f>SUM(AF31:AF37)</f>
        <v>5602</v>
      </c>
      <c r="AG38" s="11">
        <f>SUM(AG31:AG37)</f>
        <v>10891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188</v>
      </c>
      <c r="H39" s="1">
        <v>1</v>
      </c>
      <c r="I39" s="1">
        <v>6</v>
      </c>
      <c r="J39" s="1">
        <v>195</v>
      </c>
      <c r="K39" s="1">
        <v>326</v>
      </c>
      <c r="L39" s="1">
        <v>2</v>
      </c>
      <c r="M39" s="1">
        <v>328</v>
      </c>
      <c r="N39" s="1">
        <v>316</v>
      </c>
      <c r="O39" s="1">
        <v>5</v>
      </c>
      <c r="P39" s="1">
        <v>321</v>
      </c>
      <c r="Q39" s="1">
        <v>642</v>
      </c>
      <c r="R39" s="1">
        <v>7</v>
      </c>
      <c r="S39" s="1">
        <v>649</v>
      </c>
      <c r="V39" s="6" t="s">
        <v>106</v>
      </c>
      <c r="W39" s="10">
        <f t="shared" si="9"/>
        <v>32</v>
      </c>
      <c r="X39" s="10">
        <f t="shared" si="10"/>
        <v>30</v>
      </c>
      <c r="Y39" s="10">
        <f t="shared" si="11"/>
        <v>34</v>
      </c>
      <c r="Z39" s="10">
        <f t="shared" si="3"/>
        <v>64</v>
      </c>
      <c r="AA39" s="7"/>
      <c r="AB39" s="15"/>
      <c r="AC39" s="29"/>
      <c r="AD39" s="29"/>
      <c r="AE39" s="29"/>
      <c r="AF39" s="29"/>
      <c r="AG39" s="29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372</v>
      </c>
      <c r="H40" s="1">
        <v>4</v>
      </c>
      <c r="I40" s="1">
        <v>3</v>
      </c>
      <c r="J40" s="1">
        <v>379</v>
      </c>
      <c r="K40" s="1">
        <v>622</v>
      </c>
      <c r="L40" s="1">
        <v>3</v>
      </c>
      <c r="M40" s="1">
        <v>625</v>
      </c>
      <c r="N40" s="1">
        <v>635</v>
      </c>
      <c r="O40" s="1">
        <v>5</v>
      </c>
      <c r="P40" s="1">
        <v>640</v>
      </c>
      <c r="Q40" s="1">
        <v>1257</v>
      </c>
      <c r="R40" s="1">
        <v>8</v>
      </c>
      <c r="S40" s="1">
        <v>1265</v>
      </c>
      <c r="V40" s="6" t="s">
        <v>108</v>
      </c>
      <c r="W40" s="10">
        <f t="shared" si="9"/>
        <v>125</v>
      </c>
      <c r="X40" s="10">
        <f t="shared" si="10"/>
        <v>119</v>
      </c>
      <c r="Y40" s="10">
        <f t="shared" si="11"/>
        <v>141</v>
      </c>
      <c r="Z40" s="10">
        <f t="shared" si="3"/>
        <v>260</v>
      </c>
      <c r="AA40" s="7"/>
      <c r="AB40" s="15"/>
      <c r="AC40" s="29"/>
      <c r="AD40" s="29"/>
      <c r="AE40" s="29"/>
      <c r="AF40" s="29"/>
      <c r="AG40" s="29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318</v>
      </c>
      <c r="H41" s="1">
        <v>2</v>
      </c>
      <c r="I41" s="1">
        <v>5</v>
      </c>
      <c r="J41" s="1">
        <v>325</v>
      </c>
      <c r="K41" s="1">
        <v>515</v>
      </c>
      <c r="L41" s="1">
        <v>2</v>
      </c>
      <c r="M41" s="1">
        <v>517</v>
      </c>
      <c r="N41" s="1">
        <v>538</v>
      </c>
      <c r="O41" s="1">
        <v>5</v>
      </c>
      <c r="P41" s="1">
        <v>543</v>
      </c>
      <c r="Q41" s="1">
        <v>1053</v>
      </c>
      <c r="R41" s="1">
        <v>7</v>
      </c>
      <c r="S41" s="1">
        <v>1060</v>
      </c>
      <c r="V41" s="6" t="s">
        <v>110</v>
      </c>
      <c r="W41" s="10">
        <f t="shared" si="9"/>
        <v>52</v>
      </c>
      <c r="X41" s="10">
        <f t="shared" si="10"/>
        <v>51</v>
      </c>
      <c r="Y41" s="10">
        <f t="shared" si="11"/>
        <v>57</v>
      </c>
      <c r="Z41" s="10">
        <f t="shared" si="3"/>
        <v>108</v>
      </c>
      <c r="AA41" s="7"/>
      <c r="AB41" s="15"/>
      <c r="AC41" s="29"/>
      <c r="AD41" s="29"/>
      <c r="AE41" s="29"/>
      <c r="AF41" s="29"/>
      <c r="AG41" s="29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257</v>
      </c>
      <c r="H42" s="1">
        <v>4</v>
      </c>
      <c r="I42" s="1">
        <v>4</v>
      </c>
      <c r="J42" s="1">
        <v>265</v>
      </c>
      <c r="K42" s="1">
        <v>250</v>
      </c>
      <c r="L42" s="1">
        <v>3</v>
      </c>
      <c r="M42" s="1">
        <v>253</v>
      </c>
      <c r="N42" s="1">
        <v>302</v>
      </c>
      <c r="O42" s="1">
        <v>7</v>
      </c>
      <c r="P42" s="1">
        <v>309</v>
      </c>
      <c r="Q42" s="1">
        <v>552</v>
      </c>
      <c r="R42" s="1">
        <v>10</v>
      </c>
      <c r="S42" s="1">
        <v>562</v>
      </c>
      <c r="V42" s="6" t="s">
        <v>112</v>
      </c>
      <c r="W42" s="10">
        <f t="shared" si="9"/>
        <v>165</v>
      </c>
      <c r="X42" s="10">
        <f t="shared" si="10"/>
        <v>135</v>
      </c>
      <c r="Y42" s="10">
        <f t="shared" si="11"/>
        <v>155</v>
      </c>
      <c r="Z42" s="10">
        <f t="shared" si="3"/>
        <v>290</v>
      </c>
      <c r="AA42" s="7"/>
      <c r="AB42" s="19"/>
      <c r="AC42" s="45"/>
      <c r="AD42" s="19"/>
      <c r="AE42" s="19"/>
      <c r="AF42" s="19"/>
      <c r="AG42" s="19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236</v>
      </c>
      <c r="H43" s="1">
        <v>0</v>
      </c>
      <c r="I43" s="1">
        <v>0</v>
      </c>
      <c r="J43" s="1">
        <v>236</v>
      </c>
      <c r="K43" s="1">
        <v>251</v>
      </c>
      <c r="L43" s="1">
        <v>0</v>
      </c>
      <c r="M43" s="1">
        <v>251</v>
      </c>
      <c r="N43" s="1">
        <v>262</v>
      </c>
      <c r="O43" s="1">
        <v>0</v>
      </c>
      <c r="P43" s="1">
        <v>262</v>
      </c>
      <c r="Q43" s="1">
        <v>513</v>
      </c>
      <c r="R43" s="1">
        <v>0</v>
      </c>
      <c r="S43" s="1">
        <v>513</v>
      </c>
      <c r="V43" s="6" t="s">
        <v>114</v>
      </c>
      <c r="W43" s="10">
        <f t="shared" si="9"/>
        <v>46</v>
      </c>
      <c r="X43" s="10">
        <f t="shared" si="10"/>
        <v>43</v>
      </c>
      <c r="Y43" s="10">
        <f t="shared" si="11"/>
        <v>52</v>
      </c>
      <c r="Z43" s="10">
        <f t="shared" si="3"/>
        <v>95</v>
      </c>
      <c r="AA43" s="7"/>
      <c r="AB43" s="30"/>
      <c r="AC43" s="27" t="s">
        <v>115</v>
      </c>
      <c r="AD43" s="20"/>
      <c r="AE43" s="19"/>
      <c r="AF43" s="19"/>
      <c r="AG43" s="44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45</v>
      </c>
      <c r="O44" s="1">
        <v>0</v>
      </c>
      <c r="P44" s="1">
        <v>45</v>
      </c>
      <c r="Q44" s="1">
        <v>83</v>
      </c>
      <c r="R44" s="1">
        <v>0</v>
      </c>
      <c r="S44" s="1">
        <v>83</v>
      </c>
      <c r="V44" s="6" t="s">
        <v>116</v>
      </c>
      <c r="W44" s="10">
        <f t="shared" si="9"/>
        <v>102</v>
      </c>
      <c r="X44" s="10">
        <f t="shared" si="10"/>
        <v>94</v>
      </c>
      <c r="Y44" s="10">
        <f t="shared" si="11"/>
        <v>107</v>
      </c>
      <c r="Z44" s="10">
        <f t="shared" si="3"/>
        <v>201</v>
      </c>
      <c r="AA44" s="7"/>
      <c r="AB44" s="20"/>
      <c r="AC44" s="61"/>
      <c r="AD44" s="62" t="s">
        <v>22</v>
      </c>
      <c r="AE44" s="62" t="s">
        <v>23</v>
      </c>
      <c r="AF44" s="62" t="s">
        <v>24</v>
      </c>
      <c r="AG44" s="62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83</v>
      </c>
      <c r="H45" s="1">
        <v>0</v>
      </c>
      <c r="I45" s="1">
        <v>0</v>
      </c>
      <c r="J45" s="1">
        <v>83</v>
      </c>
      <c r="K45" s="1">
        <v>90</v>
      </c>
      <c r="L45" s="1">
        <v>0</v>
      </c>
      <c r="M45" s="1">
        <v>90</v>
      </c>
      <c r="N45" s="1">
        <v>94</v>
      </c>
      <c r="O45" s="1">
        <v>0</v>
      </c>
      <c r="P45" s="1">
        <v>94</v>
      </c>
      <c r="Q45" s="1">
        <v>184</v>
      </c>
      <c r="R45" s="1">
        <v>0</v>
      </c>
      <c r="S45" s="1">
        <v>184</v>
      </c>
      <c r="V45" s="6" t="s">
        <v>117</v>
      </c>
      <c r="W45" s="10">
        <f t="shared" si="9"/>
        <v>18</v>
      </c>
      <c r="X45" s="10">
        <f t="shared" si="10"/>
        <v>14</v>
      </c>
      <c r="Y45" s="10">
        <f t="shared" si="11"/>
        <v>10</v>
      </c>
      <c r="Z45" s="10">
        <f t="shared" si="3"/>
        <v>24</v>
      </c>
      <c r="AA45" s="7"/>
      <c r="AB45" s="112" t="s">
        <v>118</v>
      </c>
      <c r="AC45" s="113"/>
      <c r="AD45" s="25">
        <f>VLOOKUP($A37,$A$2:$S$67,10,FALSE)</f>
        <v>450</v>
      </c>
      <c r="AE45" s="25">
        <f>VLOOKUP($A37,$A$2:$S$67,13,FALSE)</f>
        <v>527</v>
      </c>
      <c r="AF45" s="25">
        <f>VLOOKUP($A37,$A$2:$S$67,16,FALSE)</f>
        <v>587</v>
      </c>
      <c r="AG45" s="11">
        <f>AE45+AF45</f>
        <v>1114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69</v>
      </c>
      <c r="H46" s="1">
        <v>0</v>
      </c>
      <c r="I46" s="1">
        <v>0</v>
      </c>
      <c r="J46" s="1">
        <v>69</v>
      </c>
      <c r="K46" s="1">
        <v>69</v>
      </c>
      <c r="L46" s="1">
        <v>0</v>
      </c>
      <c r="M46" s="1">
        <v>69</v>
      </c>
      <c r="N46" s="1">
        <v>77</v>
      </c>
      <c r="O46" s="1">
        <v>0</v>
      </c>
      <c r="P46" s="1">
        <v>77</v>
      </c>
      <c r="Q46" s="1">
        <v>146</v>
      </c>
      <c r="R46" s="1">
        <v>0</v>
      </c>
      <c r="S46" s="1">
        <v>146</v>
      </c>
      <c r="V46" s="6" t="s">
        <v>119</v>
      </c>
      <c r="W46" s="10">
        <f t="shared" si="9"/>
        <v>111</v>
      </c>
      <c r="X46" s="10">
        <f t="shared" si="10"/>
        <v>125</v>
      </c>
      <c r="Y46" s="10">
        <f t="shared" si="11"/>
        <v>134</v>
      </c>
      <c r="Z46" s="10">
        <f t="shared" si="3"/>
        <v>259</v>
      </c>
      <c r="AA46" s="18"/>
      <c r="AB46" s="112" t="s">
        <v>120</v>
      </c>
      <c r="AC46" s="113"/>
      <c r="AD46" s="25">
        <f>VLOOKUP($A38,$A$2:$S$67,10,FALSE)</f>
        <v>422</v>
      </c>
      <c r="AE46" s="25">
        <f>VLOOKUP($A38,$A$2:$S$67,13,FALSE)</f>
        <v>623</v>
      </c>
      <c r="AF46" s="25">
        <f>VLOOKUP($A38,$A$2:$S$67,16,FALSE)</f>
        <v>650</v>
      </c>
      <c r="AG46" s="11">
        <f>AE46+AF46</f>
        <v>1273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44</v>
      </c>
      <c r="O47" s="1">
        <v>0</v>
      </c>
      <c r="P47" s="1">
        <v>44</v>
      </c>
      <c r="Q47" s="1">
        <v>90</v>
      </c>
      <c r="R47" s="1">
        <v>0</v>
      </c>
      <c r="S47" s="1">
        <v>90</v>
      </c>
      <c r="V47" s="6" t="s">
        <v>121</v>
      </c>
      <c r="W47" s="10">
        <f t="shared" si="9"/>
        <v>60</v>
      </c>
      <c r="X47" s="10">
        <f t="shared" si="10"/>
        <v>56</v>
      </c>
      <c r="Y47" s="10">
        <f t="shared" si="11"/>
        <v>67</v>
      </c>
      <c r="Z47" s="10">
        <f t="shared" si="3"/>
        <v>123</v>
      </c>
      <c r="AA47" s="18"/>
      <c r="AB47" s="112" t="s">
        <v>122</v>
      </c>
      <c r="AC47" s="113"/>
      <c r="AD47" s="25">
        <f>VLOOKUP($A39,$A$2:$S$67,10,FALSE)</f>
        <v>195</v>
      </c>
      <c r="AE47" s="25">
        <f>VLOOKUP($A39,$A$2:$S$67,13,FALSE)</f>
        <v>328</v>
      </c>
      <c r="AF47" s="25">
        <f>VLOOKUP($A39,$A$2:$S$67,16,FALSE)</f>
        <v>321</v>
      </c>
      <c r="AG47" s="11">
        <f>AE47+AF47</f>
        <v>649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6" t="s">
        <v>123</v>
      </c>
      <c r="W48" s="10">
        <f t="shared" si="9"/>
        <v>374</v>
      </c>
      <c r="X48" s="10">
        <f t="shared" si="10"/>
        <v>401</v>
      </c>
      <c r="Y48" s="10">
        <f t="shared" si="11"/>
        <v>384</v>
      </c>
      <c r="Z48" s="10">
        <f t="shared" si="3"/>
        <v>785</v>
      </c>
      <c r="AA48" s="18"/>
      <c r="AB48" s="112" t="s">
        <v>124</v>
      </c>
      <c r="AC48" s="113"/>
      <c r="AD48" s="25">
        <f>VLOOKUP($A40,$A$2:$S$67,10,FALSE)</f>
        <v>379</v>
      </c>
      <c r="AE48" s="25">
        <f>VLOOKUP($A40,$A$2:$S$67,13,FALSE)</f>
        <v>625</v>
      </c>
      <c r="AF48" s="25">
        <f>VLOOKUP($A40,$A$2:$S$67,16,FALSE)</f>
        <v>640</v>
      </c>
      <c r="AG48" s="11">
        <f>AE48+AF48</f>
        <v>1265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46</v>
      </c>
      <c r="H49" s="1">
        <v>0</v>
      </c>
      <c r="I49" s="1">
        <v>0</v>
      </c>
      <c r="J49" s="1">
        <v>46</v>
      </c>
      <c r="K49" s="1">
        <v>55</v>
      </c>
      <c r="L49" s="1">
        <v>0</v>
      </c>
      <c r="M49" s="1">
        <v>55</v>
      </c>
      <c r="N49" s="1">
        <v>53</v>
      </c>
      <c r="O49" s="1">
        <v>0</v>
      </c>
      <c r="P49" s="1">
        <v>53</v>
      </c>
      <c r="Q49" s="1">
        <v>108</v>
      </c>
      <c r="R49" s="1">
        <v>0</v>
      </c>
      <c r="S49" s="1">
        <v>108</v>
      </c>
      <c r="V49" s="6" t="s">
        <v>125</v>
      </c>
      <c r="W49" s="10">
        <f t="shared" si="9"/>
        <v>17</v>
      </c>
      <c r="X49" s="10">
        <f t="shared" si="10"/>
        <v>15</v>
      </c>
      <c r="Y49" s="10">
        <f t="shared" si="11"/>
        <v>16</v>
      </c>
      <c r="Z49" s="10">
        <f t="shared" si="3"/>
        <v>31</v>
      </c>
      <c r="AA49" s="7"/>
      <c r="AB49" s="112" t="s">
        <v>109</v>
      </c>
      <c r="AC49" s="113"/>
      <c r="AD49" s="25">
        <f>VLOOKUP($A41,$A$2:$S$67,10,FALSE)</f>
        <v>325</v>
      </c>
      <c r="AE49" s="25">
        <f>VLOOKUP($A41,$A$2:$S$67,13,FALSE)</f>
        <v>517</v>
      </c>
      <c r="AF49" s="25">
        <f>VLOOKUP($A41,$A$2:$S$67,16,FALSE)</f>
        <v>543</v>
      </c>
      <c r="AG49" s="11">
        <f>AE49+AF49</f>
        <v>1060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21</v>
      </c>
      <c r="H50" s="1">
        <v>0</v>
      </c>
      <c r="I50" s="1">
        <v>0</v>
      </c>
      <c r="J50" s="1">
        <v>21</v>
      </c>
      <c r="K50" s="1">
        <v>23</v>
      </c>
      <c r="L50" s="1">
        <v>0</v>
      </c>
      <c r="M50" s="1">
        <v>23</v>
      </c>
      <c r="N50" s="1">
        <v>15</v>
      </c>
      <c r="O50" s="1">
        <v>0</v>
      </c>
      <c r="P50" s="1">
        <v>15</v>
      </c>
      <c r="Q50" s="1">
        <v>38</v>
      </c>
      <c r="R50" s="1">
        <v>0</v>
      </c>
      <c r="S50" s="1">
        <v>38</v>
      </c>
      <c r="V50" s="6" t="s">
        <v>126</v>
      </c>
      <c r="W50" s="10">
        <f t="shared" si="9"/>
        <v>38</v>
      </c>
      <c r="X50" s="10">
        <f t="shared" si="10"/>
        <v>37</v>
      </c>
      <c r="Y50" s="10">
        <f t="shared" si="11"/>
        <v>34</v>
      </c>
      <c r="Z50" s="10">
        <f t="shared" si="3"/>
        <v>71</v>
      </c>
      <c r="AA50" s="7"/>
      <c r="AB50" s="112" t="s">
        <v>73</v>
      </c>
      <c r="AC50" s="113"/>
      <c r="AD50" s="11">
        <f>SUM(AD45:AD49)</f>
        <v>1771</v>
      </c>
      <c r="AE50" s="11">
        <f>SUM(AE45:AE49)</f>
        <v>2620</v>
      </c>
      <c r="AF50" s="11">
        <f>SUM(AF45:AF49)</f>
        <v>2741</v>
      </c>
      <c r="AG50" s="11">
        <f>SUM(AG45:AG49)</f>
        <v>5361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112</v>
      </c>
      <c r="L51" s="1">
        <v>3</v>
      </c>
      <c r="M51" s="1">
        <v>115</v>
      </c>
      <c r="N51" s="1">
        <v>139</v>
      </c>
      <c r="O51" s="1">
        <v>0</v>
      </c>
      <c r="P51" s="1">
        <v>139</v>
      </c>
      <c r="Q51" s="1">
        <v>251</v>
      </c>
      <c r="R51" s="1">
        <v>3</v>
      </c>
      <c r="S51" s="1">
        <v>254</v>
      </c>
      <c r="V51" s="6" t="s">
        <v>127</v>
      </c>
      <c r="W51" s="10">
        <f t="shared" si="9"/>
        <v>20</v>
      </c>
      <c r="X51" s="10">
        <f t="shared" si="10"/>
        <v>20</v>
      </c>
      <c r="Y51" s="10">
        <f t="shared" si="11"/>
        <v>17</v>
      </c>
      <c r="Z51" s="10">
        <f t="shared" si="3"/>
        <v>37</v>
      </c>
      <c r="AA51" s="7"/>
      <c r="AB51" s="15"/>
      <c r="AC51" s="29"/>
      <c r="AD51" s="2"/>
      <c r="AE51" s="2"/>
      <c r="AF51" s="2"/>
      <c r="AG51" s="2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149</v>
      </c>
      <c r="H52" s="1">
        <v>12</v>
      </c>
      <c r="I52" s="1">
        <v>1</v>
      </c>
      <c r="J52" s="1">
        <v>162</v>
      </c>
      <c r="K52" s="1">
        <v>149</v>
      </c>
      <c r="L52" s="1">
        <v>1</v>
      </c>
      <c r="M52" s="1">
        <v>150</v>
      </c>
      <c r="N52" s="1">
        <v>158</v>
      </c>
      <c r="O52" s="1">
        <v>12</v>
      </c>
      <c r="P52" s="1">
        <v>170</v>
      </c>
      <c r="Q52" s="1">
        <v>307</v>
      </c>
      <c r="R52" s="1">
        <v>13</v>
      </c>
      <c r="S52" s="1">
        <v>320</v>
      </c>
      <c r="V52" s="6" t="s">
        <v>128</v>
      </c>
      <c r="W52" s="10">
        <f t="shared" si="9"/>
        <v>55</v>
      </c>
      <c r="X52" s="10">
        <f t="shared" si="10"/>
        <v>60</v>
      </c>
      <c r="Y52" s="10">
        <f t="shared" si="11"/>
        <v>66</v>
      </c>
      <c r="Z52" s="10">
        <f t="shared" si="3"/>
        <v>126</v>
      </c>
      <c r="AA52" s="7"/>
      <c r="AB52" s="15"/>
      <c r="AC52" s="29"/>
      <c r="AD52" s="29"/>
      <c r="AE52" s="29"/>
      <c r="AF52" s="29"/>
      <c r="AG52" s="29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15"/>
      <c r="AC53" s="15"/>
      <c r="AD53" s="15"/>
      <c r="AE53" s="15"/>
      <c r="AF53" s="15"/>
      <c r="AG53" s="15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32</v>
      </c>
      <c r="H54" s="1">
        <v>0</v>
      </c>
      <c r="I54" s="1">
        <v>0</v>
      </c>
      <c r="J54" s="1">
        <v>32</v>
      </c>
      <c r="K54" s="1">
        <v>30</v>
      </c>
      <c r="L54" s="1">
        <v>0</v>
      </c>
      <c r="M54" s="1">
        <v>30</v>
      </c>
      <c r="N54" s="1">
        <v>34</v>
      </c>
      <c r="O54" s="1">
        <v>0</v>
      </c>
      <c r="P54" s="1">
        <v>34</v>
      </c>
      <c r="Q54" s="1">
        <v>64</v>
      </c>
      <c r="R54" s="1">
        <v>0</v>
      </c>
      <c r="S54" s="1">
        <v>64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104</v>
      </c>
      <c r="H55" s="1">
        <v>21</v>
      </c>
      <c r="I55" s="1">
        <v>0</v>
      </c>
      <c r="J55" s="1">
        <v>125</v>
      </c>
      <c r="K55" s="1">
        <v>113</v>
      </c>
      <c r="L55" s="1">
        <v>6</v>
      </c>
      <c r="M55" s="1">
        <v>119</v>
      </c>
      <c r="N55" s="1">
        <v>126</v>
      </c>
      <c r="O55" s="1">
        <v>15</v>
      </c>
      <c r="P55" s="1">
        <v>141</v>
      </c>
      <c r="Q55" s="1">
        <v>239</v>
      </c>
      <c r="R55" s="1">
        <v>21</v>
      </c>
      <c r="S55" s="1">
        <v>260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52</v>
      </c>
      <c r="H56" s="1">
        <v>0</v>
      </c>
      <c r="I56" s="1">
        <v>0</v>
      </c>
      <c r="J56" s="1">
        <v>52</v>
      </c>
      <c r="K56" s="1">
        <v>51</v>
      </c>
      <c r="L56" s="1">
        <v>0</v>
      </c>
      <c r="M56" s="1">
        <v>51</v>
      </c>
      <c r="N56" s="1">
        <v>57</v>
      </c>
      <c r="O56" s="1">
        <v>0</v>
      </c>
      <c r="P56" s="1">
        <v>57</v>
      </c>
      <c r="Q56" s="1">
        <v>108</v>
      </c>
      <c r="R56" s="1">
        <v>0</v>
      </c>
      <c r="S56" s="1">
        <v>108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152</v>
      </c>
      <c r="H57" s="1">
        <v>12</v>
      </c>
      <c r="I57" s="1">
        <v>1</v>
      </c>
      <c r="J57" s="1">
        <v>165</v>
      </c>
      <c r="K57" s="1">
        <v>135</v>
      </c>
      <c r="L57" s="1">
        <v>0</v>
      </c>
      <c r="M57" s="1">
        <v>135</v>
      </c>
      <c r="N57" s="1">
        <v>141</v>
      </c>
      <c r="O57" s="1">
        <v>14</v>
      </c>
      <c r="P57" s="1">
        <v>155</v>
      </c>
      <c r="Q57" s="1">
        <v>276</v>
      </c>
      <c r="R57" s="1">
        <v>14</v>
      </c>
      <c r="S57" s="1">
        <v>290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52</v>
      </c>
      <c r="O58" s="1">
        <v>0</v>
      </c>
      <c r="P58" s="1">
        <v>52</v>
      </c>
      <c r="Q58" s="1">
        <v>95</v>
      </c>
      <c r="R58" s="1">
        <v>0</v>
      </c>
      <c r="S58" s="1">
        <v>95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101</v>
      </c>
      <c r="H59" s="1">
        <v>0</v>
      </c>
      <c r="I59" s="1">
        <v>1</v>
      </c>
      <c r="J59" s="1">
        <v>102</v>
      </c>
      <c r="K59" s="1">
        <v>93</v>
      </c>
      <c r="L59" s="1">
        <v>1</v>
      </c>
      <c r="M59" s="1">
        <v>94</v>
      </c>
      <c r="N59" s="1">
        <v>107</v>
      </c>
      <c r="O59" s="1">
        <v>0</v>
      </c>
      <c r="P59" s="1">
        <v>107</v>
      </c>
      <c r="Q59" s="1">
        <v>200</v>
      </c>
      <c r="R59" s="1">
        <v>1</v>
      </c>
      <c r="S59" s="1">
        <v>201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3</v>
      </c>
      <c r="I60" s="1">
        <v>0</v>
      </c>
      <c r="J60" s="1">
        <v>18</v>
      </c>
      <c r="K60" s="1">
        <v>11</v>
      </c>
      <c r="L60" s="1">
        <v>3</v>
      </c>
      <c r="M60" s="1">
        <v>14</v>
      </c>
      <c r="N60" s="1">
        <v>10</v>
      </c>
      <c r="O60" s="1">
        <v>0</v>
      </c>
      <c r="P60" s="1">
        <v>10</v>
      </c>
      <c r="Q60" s="1">
        <v>21</v>
      </c>
      <c r="R60" s="1">
        <v>3</v>
      </c>
      <c r="S60" s="1">
        <v>24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123</v>
      </c>
      <c r="L61" s="1">
        <v>2</v>
      </c>
      <c r="M61" s="1">
        <v>125</v>
      </c>
      <c r="N61" s="1">
        <v>134</v>
      </c>
      <c r="O61" s="1">
        <v>0</v>
      </c>
      <c r="P61" s="1">
        <v>134</v>
      </c>
      <c r="Q61" s="1">
        <v>257</v>
      </c>
      <c r="R61" s="1">
        <v>2</v>
      </c>
      <c r="S61" s="1">
        <v>259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59</v>
      </c>
      <c r="H62" s="1">
        <v>0</v>
      </c>
      <c r="I62" s="1">
        <v>1</v>
      </c>
      <c r="J62" s="1">
        <v>60</v>
      </c>
      <c r="K62" s="1">
        <v>56</v>
      </c>
      <c r="L62" s="1">
        <v>0</v>
      </c>
      <c r="M62" s="1">
        <v>56</v>
      </c>
      <c r="N62" s="1">
        <v>66</v>
      </c>
      <c r="O62" s="1">
        <v>1</v>
      </c>
      <c r="P62" s="1">
        <v>67</v>
      </c>
      <c r="Q62" s="1">
        <v>122</v>
      </c>
      <c r="R62" s="1">
        <v>1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369</v>
      </c>
      <c r="H63" s="1">
        <v>3</v>
      </c>
      <c r="I63" s="1">
        <v>2</v>
      </c>
      <c r="J63" s="1">
        <v>374</v>
      </c>
      <c r="K63" s="1">
        <v>396</v>
      </c>
      <c r="L63" s="1">
        <v>5</v>
      </c>
      <c r="M63" s="1">
        <v>401</v>
      </c>
      <c r="N63" s="1">
        <v>384</v>
      </c>
      <c r="O63" s="1">
        <v>0</v>
      </c>
      <c r="P63" s="1">
        <v>384</v>
      </c>
      <c r="Q63" s="1">
        <v>780</v>
      </c>
      <c r="R63" s="1">
        <v>5</v>
      </c>
      <c r="S63" s="1">
        <v>785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15</v>
      </c>
      <c r="L64" s="1">
        <v>0</v>
      </c>
      <c r="M64" s="1">
        <v>15</v>
      </c>
      <c r="N64" s="1">
        <v>16</v>
      </c>
      <c r="O64" s="1">
        <v>0</v>
      </c>
      <c r="P64" s="1">
        <v>16</v>
      </c>
      <c r="Q64" s="1">
        <v>31</v>
      </c>
      <c r="R64" s="1">
        <v>0</v>
      </c>
      <c r="S64" s="1">
        <v>31</v>
      </c>
    </row>
    <row r="65" spans="1:19" x14ac:dyDescent="0.15">
      <c r="A65" s="1">
        <v>71</v>
      </c>
      <c r="B65" s="1" t="s">
        <v>126</v>
      </c>
      <c r="C65" s="1">
        <v>0</v>
      </c>
      <c r="E65" s="1">
        <v>0</v>
      </c>
      <c r="G65" s="1">
        <v>37</v>
      </c>
      <c r="H65" s="1">
        <v>1</v>
      </c>
      <c r="I65" s="1">
        <v>0</v>
      </c>
      <c r="J65" s="1">
        <v>38</v>
      </c>
      <c r="K65" s="1">
        <v>36</v>
      </c>
      <c r="L65" s="1">
        <v>1</v>
      </c>
      <c r="M65" s="1">
        <v>37</v>
      </c>
      <c r="N65" s="1">
        <v>34</v>
      </c>
      <c r="O65" s="1">
        <v>0</v>
      </c>
      <c r="P65" s="1">
        <v>34</v>
      </c>
      <c r="Q65" s="1">
        <v>70</v>
      </c>
      <c r="R65" s="1">
        <v>1</v>
      </c>
      <c r="S65" s="1">
        <v>71</v>
      </c>
    </row>
    <row r="66" spans="1:19" x14ac:dyDescent="0.15">
      <c r="A66" s="1">
        <v>72</v>
      </c>
      <c r="B66" s="1" t="s">
        <v>127</v>
      </c>
      <c r="C66" s="1">
        <v>0</v>
      </c>
      <c r="E66" s="1">
        <v>0</v>
      </c>
      <c r="G66" s="1">
        <v>16</v>
      </c>
      <c r="H66" s="1">
        <v>4</v>
      </c>
      <c r="I66" s="1">
        <v>0</v>
      </c>
      <c r="J66" s="1">
        <v>20</v>
      </c>
      <c r="K66" s="1">
        <v>16</v>
      </c>
      <c r="L66" s="1">
        <v>4</v>
      </c>
      <c r="M66" s="1">
        <v>20</v>
      </c>
      <c r="N66" s="1">
        <v>17</v>
      </c>
      <c r="O66" s="1">
        <v>0</v>
      </c>
      <c r="P66" s="1">
        <v>17</v>
      </c>
      <c r="Q66" s="1">
        <v>33</v>
      </c>
      <c r="R66" s="1">
        <v>4</v>
      </c>
      <c r="S66" s="1">
        <v>37</v>
      </c>
    </row>
    <row r="67" spans="1:19" x14ac:dyDescent="0.15">
      <c r="A67" s="1">
        <v>73</v>
      </c>
      <c r="B67" s="1" t="s">
        <v>128</v>
      </c>
      <c r="C67" s="1">
        <v>0</v>
      </c>
      <c r="E67" s="1">
        <v>0</v>
      </c>
      <c r="G67" s="1">
        <v>55</v>
      </c>
      <c r="H67" s="1">
        <v>0</v>
      </c>
      <c r="I67" s="1">
        <v>0</v>
      </c>
      <c r="J67" s="1">
        <v>55</v>
      </c>
      <c r="K67" s="1">
        <v>60</v>
      </c>
      <c r="L67" s="1">
        <v>0</v>
      </c>
      <c r="M67" s="1">
        <v>60</v>
      </c>
      <c r="N67" s="1">
        <v>66</v>
      </c>
      <c r="O67" s="1">
        <v>0</v>
      </c>
      <c r="P67" s="1">
        <v>66</v>
      </c>
      <c r="Q67" s="1">
        <v>126</v>
      </c>
      <c r="R67" s="1">
        <v>0</v>
      </c>
      <c r="S67" s="1">
        <v>126</v>
      </c>
    </row>
    <row r="68" spans="1:19" x14ac:dyDescent="0.15">
      <c r="A68" s="1">
        <v>99</v>
      </c>
      <c r="B68" s="1" t="s">
        <v>130</v>
      </c>
      <c r="C68" s="1">
        <v>0</v>
      </c>
      <c r="E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8"/>
  <sheetViews>
    <sheetView topLeftCell="V1" zoomScale="70" zoomScaleNormal="70" workbookViewId="0">
      <selection activeCell="Z23" sqref="Z23"/>
    </sheetView>
  </sheetViews>
  <sheetFormatPr defaultRowHeight="13.5" x14ac:dyDescent="0.15"/>
  <cols>
    <col min="1" max="20" width="9" style="67" hidden="1" customWidth="1"/>
    <col min="21" max="21" width="2.75" style="67" hidden="1" customWidth="1"/>
    <col min="22" max="22" width="19.625" style="68" customWidth="1"/>
    <col min="23" max="26" width="8.125" style="68" customWidth="1"/>
    <col min="27" max="27" width="5.25" style="68" customWidth="1"/>
    <col min="28" max="28" width="2.625" style="68" customWidth="1"/>
    <col min="29" max="29" width="16.625" style="68" customWidth="1"/>
    <col min="30" max="33" width="8.125" style="68" customWidth="1"/>
    <col min="34" max="34" width="6.125" style="68" customWidth="1"/>
    <col min="35" max="35" width="9" style="68" customWidth="1"/>
    <col min="36" max="16384" width="9" style="68"/>
  </cols>
  <sheetData>
    <row r="1" spans="1:40" ht="24" customHeight="1" x14ac:dyDescent="0.15">
      <c r="A1" s="67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H1" s="67" t="s">
        <v>7</v>
      </c>
      <c r="I1" s="67" t="s">
        <v>8</v>
      </c>
      <c r="J1" s="67" t="s">
        <v>9</v>
      </c>
      <c r="K1" s="67" t="s">
        <v>10</v>
      </c>
      <c r="L1" s="67" t="s">
        <v>11</v>
      </c>
      <c r="M1" s="67" t="s">
        <v>12</v>
      </c>
      <c r="N1" s="67" t="s">
        <v>13</v>
      </c>
      <c r="O1" s="67" t="s">
        <v>14</v>
      </c>
      <c r="P1" s="67" t="s">
        <v>15</v>
      </c>
      <c r="Q1" s="67" t="s">
        <v>16</v>
      </c>
      <c r="R1" s="67" t="s">
        <v>17</v>
      </c>
      <c r="S1" s="67" t="s">
        <v>18</v>
      </c>
      <c r="V1" s="137" t="s">
        <v>138</v>
      </c>
      <c r="W1" s="138"/>
      <c r="X1" s="138"/>
      <c r="Y1" s="138"/>
      <c r="Z1" s="138"/>
      <c r="AA1" s="138"/>
      <c r="AB1" s="138"/>
      <c r="AC1" s="138"/>
    </row>
    <row r="2" spans="1:40" ht="17.25" customHeight="1" thickBot="1" x14ac:dyDescent="0.2">
      <c r="A2" s="67">
        <v>1</v>
      </c>
      <c r="B2" s="67" t="s">
        <v>19</v>
      </c>
      <c r="C2" s="67">
        <v>0</v>
      </c>
      <c r="E2" s="67">
        <v>0</v>
      </c>
      <c r="G2" s="67">
        <v>124</v>
      </c>
      <c r="H2" s="67">
        <v>2</v>
      </c>
      <c r="I2" s="67">
        <v>0</v>
      </c>
      <c r="J2" s="67">
        <v>126</v>
      </c>
      <c r="K2" s="67">
        <v>144</v>
      </c>
      <c r="L2" s="67">
        <v>3</v>
      </c>
      <c r="M2" s="67">
        <v>147</v>
      </c>
      <c r="N2" s="67">
        <v>169</v>
      </c>
      <c r="O2" s="67">
        <v>1</v>
      </c>
      <c r="P2" s="67">
        <v>170</v>
      </c>
      <c r="Q2" s="67">
        <v>313</v>
      </c>
      <c r="R2" s="67">
        <v>4</v>
      </c>
      <c r="S2" s="67">
        <v>317</v>
      </c>
      <c r="V2" s="69"/>
      <c r="W2" s="70"/>
      <c r="X2" s="70"/>
      <c r="Y2" s="70"/>
      <c r="Z2" s="70"/>
      <c r="AC2" s="71"/>
      <c r="AD2" s="71"/>
      <c r="AE2" s="71"/>
      <c r="AF2" s="71"/>
      <c r="AG2" s="71"/>
      <c r="AI2" s="72"/>
      <c r="AJ2" s="72"/>
      <c r="AK2" s="72"/>
      <c r="AL2" s="72"/>
      <c r="AM2" s="72"/>
      <c r="AN2" s="72"/>
    </row>
    <row r="3" spans="1:40" ht="17.25" customHeight="1" x14ac:dyDescent="0.15">
      <c r="A3" s="67">
        <v>2</v>
      </c>
      <c r="B3" s="67" t="s">
        <v>20</v>
      </c>
      <c r="C3" s="67">
        <v>0</v>
      </c>
      <c r="E3" s="67">
        <v>0</v>
      </c>
      <c r="G3" s="67">
        <v>27</v>
      </c>
      <c r="H3" s="67">
        <v>0</v>
      </c>
      <c r="I3" s="67">
        <v>0</v>
      </c>
      <c r="J3" s="67">
        <v>27</v>
      </c>
      <c r="K3" s="67">
        <v>33</v>
      </c>
      <c r="L3" s="67">
        <v>0</v>
      </c>
      <c r="M3" s="67">
        <v>33</v>
      </c>
      <c r="N3" s="67">
        <v>42</v>
      </c>
      <c r="O3" s="67">
        <v>0</v>
      </c>
      <c r="P3" s="67">
        <v>42</v>
      </c>
      <c r="Q3" s="67">
        <v>75</v>
      </c>
      <c r="R3" s="67">
        <v>0</v>
      </c>
      <c r="S3" s="67">
        <v>75</v>
      </c>
      <c r="V3" s="73" t="s">
        <v>21</v>
      </c>
      <c r="W3" s="73" t="s">
        <v>22</v>
      </c>
      <c r="X3" s="73" t="s">
        <v>23</v>
      </c>
      <c r="Y3" s="73" t="s">
        <v>24</v>
      </c>
      <c r="Z3" s="73" t="s">
        <v>25</v>
      </c>
      <c r="AA3" s="74"/>
      <c r="AB3" s="139" t="s">
        <v>26</v>
      </c>
      <c r="AC3" s="140"/>
      <c r="AD3" s="75" t="s">
        <v>22</v>
      </c>
      <c r="AE3" s="75" t="s">
        <v>27</v>
      </c>
      <c r="AF3" s="75" t="s">
        <v>24</v>
      </c>
      <c r="AG3" s="76" t="s">
        <v>25</v>
      </c>
      <c r="AI3" s="72"/>
      <c r="AJ3" s="72"/>
      <c r="AK3" s="72"/>
      <c r="AL3" s="72"/>
      <c r="AM3" s="72"/>
      <c r="AN3" s="72"/>
    </row>
    <row r="4" spans="1:40" ht="17.25" customHeight="1" x14ac:dyDescent="0.15">
      <c r="A4" s="67">
        <v>3</v>
      </c>
      <c r="B4" s="67" t="s">
        <v>28</v>
      </c>
      <c r="C4" s="67">
        <v>0</v>
      </c>
      <c r="E4" s="67">
        <v>0</v>
      </c>
      <c r="G4" s="67">
        <v>21</v>
      </c>
      <c r="H4" s="67">
        <v>0</v>
      </c>
      <c r="I4" s="67">
        <v>1</v>
      </c>
      <c r="J4" s="67">
        <v>22</v>
      </c>
      <c r="K4" s="67">
        <v>23</v>
      </c>
      <c r="L4" s="67">
        <v>0</v>
      </c>
      <c r="M4" s="67">
        <v>23</v>
      </c>
      <c r="N4" s="67">
        <v>20</v>
      </c>
      <c r="O4" s="67">
        <v>1</v>
      </c>
      <c r="P4" s="67">
        <v>21</v>
      </c>
      <c r="Q4" s="67">
        <v>43</v>
      </c>
      <c r="R4" s="67">
        <v>1</v>
      </c>
      <c r="S4" s="67">
        <v>44</v>
      </c>
      <c r="V4" s="73" t="s">
        <v>19</v>
      </c>
      <c r="W4" s="77">
        <f t="shared" ref="W4:W21" si="0">VLOOKUP($A2,$A$2:$S$67,10,FALSE)</f>
        <v>126</v>
      </c>
      <c r="X4" s="77">
        <f t="shared" ref="X4:X21" si="1">VLOOKUP($A2,$A$2:$S$67,13,FALSE)</f>
        <v>147</v>
      </c>
      <c r="Y4" s="77">
        <f t="shared" ref="Y4:Y21" si="2">VLOOKUP($A2,$A$2:$S$67,16,FALSE)</f>
        <v>170</v>
      </c>
      <c r="Z4" s="77">
        <f t="shared" ref="Z4:Z52" si="3">Y4+X4</f>
        <v>317</v>
      </c>
      <c r="AA4" s="74"/>
      <c r="AB4" s="141" t="s">
        <v>29</v>
      </c>
      <c r="AC4" s="142"/>
      <c r="AD4" s="56" t="s">
        <v>41</v>
      </c>
      <c r="AE4" s="77">
        <f>SUM(K2:K67)</f>
        <v>14269</v>
      </c>
      <c r="AF4" s="77">
        <f>SUM(N2:N67)</f>
        <v>15588</v>
      </c>
      <c r="AG4" s="78">
        <f>AE4+AF4</f>
        <v>29857</v>
      </c>
      <c r="AI4" s="72"/>
      <c r="AJ4" s="72"/>
      <c r="AK4" s="72"/>
      <c r="AL4" s="72"/>
      <c r="AM4" s="72"/>
      <c r="AN4" s="72"/>
    </row>
    <row r="5" spans="1:40" ht="17.25" customHeight="1" x14ac:dyDescent="0.15">
      <c r="A5" s="67">
        <v>4</v>
      </c>
      <c r="B5" s="67" t="s">
        <v>30</v>
      </c>
      <c r="C5" s="67">
        <v>0</v>
      </c>
      <c r="E5" s="67">
        <v>0</v>
      </c>
      <c r="G5" s="67">
        <v>59</v>
      </c>
      <c r="H5" s="67">
        <v>0</v>
      </c>
      <c r="I5" s="67">
        <v>1</v>
      </c>
      <c r="J5" s="67">
        <v>60</v>
      </c>
      <c r="K5" s="67">
        <v>50</v>
      </c>
      <c r="L5" s="67">
        <v>0</v>
      </c>
      <c r="M5" s="67">
        <v>50</v>
      </c>
      <c r="N5" s="67">
        <v>65</v>
      </c>
      <c r="O5" s="67">
        <v>1</v>
      </c>
      <c r="P5" s="67">
        <v>66</v>
      </c>
      <c r="Q5" s="67">
        <v>115</v>
      </c>
      <c r="R5" s="67">
        <v>1</v>
      </c>
      <c r="S5" s="67">
        <v>116</v>
      </c>
      <c r="V5" s="73" t="s">
        <v>20</v>
      </c>
      <c r="W5" s="77">
        <f t="shared" si="0"/>
        <v>27</v>
      </c>
      <c r="X5" s="77">
        <f t="shared" si="1"/>
        <v>33</v>
      </c>
      <c r="Y5" s="77">
        <f t="shared" si="2"/>
        <v>42</v>
      </c>
      <c r="Z5" s="77">
        <f t="shared" si="3"/>
        <v>75</v>
      </c>
      <c r="AA5" s="74"/>
      <c r="AB5" s="141" t="s">
        <v>31</v>
      </c>
      <c r="AC5" s="142"/>
      <c r="AD5" s="56" t="s">
        <v>41</v>
      </c>
      <c r="AE5" s="77">
        <f>SUM(L2:L67)</f>
        <v>90</v>
      </c>
      <c r="AF5" s="77">
        <v>115</v>
      </c>
      <c r="AG5" s="78">
        <f>AE5+AF5</f>
        <v>205</v>
      </c>
      <c r="AI5" s="72"/>
      <c r="AJ5" s="72"/>
      <c r="AK5" s="72"/>
      <c r="AL5" s="72"/>
      <c r="AM5" s="72"/>
      <c r="AN5" s="72"/>
    </row>
    <row r="6" spans="1:40" ht="17.25" customHeight="1" thickBot="1" x14ac:dyDescent="0.2">
      <c r="A6" s="67">
        <v>5</v>
      </c>
      <c r="B6" s="67" t="s">
        <v>32</v>
      </c>
      <c r="C6" s="67">
        <v>0</v>
      </c>
      <c r="E6" s="67">
        <v>0</v>
      </c>
      <c r="G6" s="67">
        <v>36</v>
      </c>
      <c r="H6" s="67">
        <v>0</v>
      </c>
      <c r="I6" s="67">
        <v>0</v>
      </c>
      <c r="J6" s="67">
        <v>36</v>
      </c>
      <c r="K6" s="67">
        <v>33</v>
      </c>
      <c r="L6" s="67">
        <v>0</v>
      </c>
      <c r="M6" s="67">
        <v>33</v>
      </c>
      <c r="N6" s="67">
        <v>36</v>
      </c>
      <c r="O6" s="67">
        <v>0</v>
      </c>
      <c r="P6" s="67">
        <v>36</v>
      </c>
      <c r="Q6" s="67">
        <v>69</v>
      </c>
      <c r="R6" s="67">
        <v>0</v>
      </c>
      <c r="S6" s="67">
        <v>69</v>
      </c>
      <c r="V6" s="73" t="s">
        <v>28</v>
      </c>
      <c r="W6" s="77">
        <f t="shared" si="0"/>
        <v>22</v>
      </c>
      <c r="X6" s="77">
        <f t="shared" si="1"/>
        <v>23</v>
      </c>
      <c r="Y6" s="77">
        <f t="shared" si="2"/>
        <v>21</v>
      </c>
      <c r="Z6" s="77">
        <f t="shared" si="3"/>
        <v>44</v>
      </c>
      <c r="AA6" s="74"/>
      <c r="AB6" s="143" t="s">
        <v>33</v>
      </c>
      <c r="AC6" s="144"/>
      <c r="AD6" s="79">
        <v>12561</v>
      </c>
      <c r="AE6" s="79">
        <f>SUM(AE4:AE5)</f>
        <v>14359</v>
      </c>
      <c r="AF6" s="79">
        <f>SUM(AF4:AF5)</f>
        <v>15703</v>
      </c>
      <c r="AG6" s="80">
        <f>SUM(AG4:AG5)</f>
        <v>30062</v>
      </c>
      <c r="AI6" s="72"/>
      <c r="AJ6" s="72"/>
      <c r="AK6" s="72"/>
      <c r="AL6" s="72"/>
      <c r="AM6" s="72"/>
      <c r="AN6" s="72"/>
    </row>
    <row r="7" spans="1:40" ht="17.25" customHeight="1" thickBot="1" x14ac:dyDescent="0.2">
      <c r="A7" s="67">
        <v>6</v>
      </c>
      <c r="B7" s="67" t="s">
        <v>34</v>
      </c>
      <c r="C7" s="67">
        <v>0</v>
      </c>
      <c r="E7" s="67">
        <v>0</v>
      </c>
      <c r="G7" s="67">
        <v>67</v>
      </c>
      <c r="H7" s="67">
        <v>0</v>
      </c>
      <c r="I7" s="67">
        <v>0</v>
      </c>
      <c r="J7" s="67">
        <v>67</v>
      </c>
      <c r="K7" s="67">
        <v>73</v>
      </c>
      <c r="L7" s="67">
        <v>0</v>
      </c>
      <c r="M7" s="67">
        <v>73</v>
      </c>
      <c r="N7" s="67">
        <v>80</v>
      </c>
      <c r="O7" s="67">
        <v>0</v>
      </c>
      <c r="P7" s="67">
        <v>80</v>
      </c>
      <c r="Q7" s="67">
        <v>153</v>
      </c>
      <c r="R7" s="67">
        <v>0</v>
      </c>
      <c r="S7" s="67">
        <v>153</v>
      </c>
      <c r="V7" s="73" t="s">
        <v>30</v>
      </c>
      <c r="W7" s="77">
        <f t="shared" si="0"/>
        <v>60</v>
      </c>
      <c r="X7" s="77">
        <f t="shared" si="1"/>
        <v>50</v>
      </c>
      <c r="Y7" s="77">
        <f t="shared" si="2"/>
        <v>66</v>
      </c>
      <c r="Z7" s="77">
        <f t="shared" si="3"/>
        <v>116</v>
      </c>
      <c r="AA7" s="74"/>
      <c r="AB7" s="133" t="s">
        <v>35</v>
      </c>
      <c r="AC7" s="134"/>
      <c r="AD7" s="81">
        <f>AD8-AD10-AD11</f>
        <v>-6</v>
      </c>
      <c r="AE7" s="81">
        <f>AE8+AE9-AE10-AE11</f>
        <v>-25</v>
      </c>
      <c r="AF7" s="81">
        <f>AF8+AF9-AF10-AF11</f>
        <v>-10</v>
      </c>
      <c r="AG7" s="81">
        <f>AG8+AG9-AG10-AG11</f>
        <v>-35</v>
      </c>
      <c r="AI7" s="72"/>
      <c r="AJ7" s="72"/>
      <c r="AK7" s="72"/>
      <c r="AL7" s="72"/>
      <c r="AM7" s="72"/>
      <c r="AN7" s="72"/>
    </row>
    <row r="8" spans="1:40" ht="17.25" customHeight="1" thickTop="1" x14ac:dyDescent="0.15">
      <c r="A8" s="67">
        <v>7</v>
      </c>
      <c r="B8" s="67" t="s">
        <v>36</v>
      </c>
      <c r="C8" s="67">
        <v>0</v>
      </c>
      <c r="E8" s="67">
        <v>0</v>
      </c>
      <c r="G8" s="67">
        <v>38</v>
      </c>
      <c r="H8" s="67">
        <v>0</v>
      </c>
      <c r="I8" s="67">
        <v>0</v>
      </c>
      <c r="J8" s="67">
        <v>38</v>
      </c>
      <c r="K8" s="67">
        <v>37</v>
      </c>
      <c r="L8" s="67">
        <v>0</v>
      </c>
      <c r="M8" s="67">
        <v>37</v>
      </c>
      <c r="N8" s="67">
        <v>42</v>
      </c>
      <c r="O8" s="67">
        <v>0</v>
      </c>
      <c r="P8" s="67">
        <v>42</v>
      </c>
      <c r="Q8" s="67">
        <v>79</v>
      </c>
      <c r="R8" s="67">
        <v>0</v>
      </c>
      <c r="S8" s="67">
        <v>79</v>
      </c>
      <c r="V8" s="73" t="s">
        <v>32</v>
      </c>
      <c r="W8" s="77">
        <f t="shared" si="0"/>
        <v>36</v>
      </c>
      <c r="X8" s="77">
        <f t="shared" si="1"/>
        <v>33</v>
      </c>
      <c r="Y8" s="77">
        <f t="shared" si="2"/>
        <v>36</v>
      </c>
      <c r="Z8" s="77">
        <f t="shared" si="3"/>
        <v>69</v>
      </c>
      <c r="AA8" s="74"/>
      <c r="AB8" s="124" t="s">
        <v>37</v>
      </c>
      <c r="AC8" s="65" t="s">
        <v>38</v>
      </c>
      <c r="AD8" s="58">
        <v>25</v>
      </c>
      <c r="AE8" s="58">
        <v>21</v>
      </c>
      <c r="AF8" s="58">
        <v>25</v>
      </c>
      <c r="AG8" s="58">
        <f t="shared" ref="AG8:AG11" si="4">SUM(AE8:AF8)</f>
        <v>46</v>
      </c>
      <c r="AI8" s="72"/>
      <c r="AJ8" s="72"/>
      <c r="AK8" s="72"/>
      <c r="AL8" s="72"/>
      <c r="AM8" s="72"/>
      <c r="AN8" s="72"/>
    </row>
    <row r="9" spans="1:40" ht="17.25" customHeight="1" thickBot="1" x14ac:dyDescent="0.2">
      <c r="A9" s="67">
        <v>8</v>
      </c>
      <c r="B9" s="67" t="s">
        <v>39</v>
      </c>
      <c r="C9" s="67">
        <v>0</v>
      </c>
      <c r="E9" s="67">
        <v>0</v>
      </c>
      <c r="G9" s="67">
        <v>53</v>
      </c>
      <c r="H9" s="67">
        <v>1</v>
      </c>
      <c r="I9" s="67">
        <v>2</v>
      </c>
      <c r="J9" s="67">
        <v>56</v>
      </c>
      <c r="K9" s="67">
        <v>54</v>
      </c>
      <c r="L9" s="67">
        <v>1</v>
      </c>
      <c r="M9" s="67">
        <v>55</v>
      </c>
      <c r="N9" s="67">
        <v>48</v>
      </c>
      <c r="O9" s="67">
        <v>2</v>
      </c>
      <c r="P9" s="67">
        <v>50</v>
      </c>
      <c r="Q9" s="67">
        <v>102</v>
      </c>
      <c r="R9" s="67">
        <v>3</v>
      </c>
      <c r="S9" s="67">
        <v>105</v>
      </c>
      <c r="V9" s="73" t="s">
        <v>34</v>
      </c>
      <c r="W9" s="77">
        <f t="shared" si="0"/>
        <v>67</v>
      </c>
      <c r="X9" s="77">
        <f t="shared" si="1"/>
        <v>73</v>
      </c>
      <c r="Y9" s="77">
        <f t="shared" si="2"/>
        <v>80</v>
      </c>
      <c r="Z9" s="77">
        <f t="shared" si="3"/>
        <v>153</v>
      </c>
      <c r="AA9" s="74"/>
      <c r="AB9" s="125"/>
      <c r="AC9" s="59" t="s">
        <v>40</v>
      </c>
      <c r="AD9" s="59" t="s">
        <v>41</v>
      </c>
      <c r="AE9" s="60">
        <v>1</v>
      </c>
      <c r="AF9" s="60">
        <v>3</v>
      </c>
      <c r="AG9" s="60">
        <f t="shared" si="4"/>
        <v>4</v>
      </c>
      <c r="AI9" s="72"/>
      <c r="AJ9" s="72"/>
      <c r="AK9" s="72"/>
      <c r="AL9" s="72"/>
      <c r="AM9" s="72"/>
      <c r="AN9" s="72"/>
    </row>
    <row r="10" spans="1:40" ht="17.25" customHeight="1" thickTop="1" x14ac:dyDescent="0.15">
      <c r="A10" s="67">
        <v>9</v>
      </c>
      <c r="B10" s="67" t="s">
        <v>42</v>
      </c>
      <c r="C10" s="67">
        <v>0</v>
      </c>
      <c r="E10" s="67">
        <v>0</v>
      </c>
      <c r="G10" s="67">
        <v>119</v>
      </c>
      <c r="H10" s="67">
        <v>0</v>
      </c>
      <c r="I10" s="67">
        <v>1</v>
      </c>
      <c r="J10" s="67">
        <v>120</v>
      </c>
      <c r="K10" s="67">
        <v>131</v>
      </c>
      <c r="L10" s="67">
        <v>0</v>
      </c>
      <c r="M10" s="67">
        <v>131</v>
      </c>
      <c r="N10" s="67">
        <v>141</v>
      </c>
      <c r="O10" s="67">
        <v>1</v>
      </c>
      <c r="P10" s="67">
        <v>142</v>
      </c>
      <c r="Q10" s="67">
        <v>272</v>
      </c>
      <c r="R10" s="67">
        <v>1</v>
      </c>
      <c r="S10" s="67">
        <v>273</v>
      </c>
      <c r="V10" s="73" t="s">
        <v>36</v>
      </c>
      <c r="W10" s="77">
        <f t="shared" si="0"/>
        <v>38</v>
      </c>
      <c r="X10" s="77">
        <f t="shared" si="1"/>
        <v>37</v>
      </c>
      <c r="Y10" s="77">
        <f t="shared" si="2"/>
        <v>42</v>
      </c>
      <c r="Z10" s="77">
        <f t="shared" si="3"/>
        <v>79</v>
      </c>
      <c r="AA10" s="74"/>
      <c r="AB10" s="125"/>
      <c r="AC10" s="65" t="s">
        <v>43</v>
      </c>
      <c r="AD10" s="58">
        <v>18</v>
      </c>
      <c r="AE10" s="58">
        <v>28</v>
      </c>
      <c r="AF10" s="58">
        <v>25</v>
      </c>
      <c r="AG10" s="58">
        <f t="shared" si="4"/>
        <v>53</v>
      </c>
      <c r="AI10" s="72"/>
      <c r="AJ10" s="72"/>
      <c r="AK10" s="72"/>
      <c r="AL10" s="72"/>
      <c r="AM10" s="72"/>
      <c r="AN10" s="72"/>
    </row>
    <row r="11" spans="1:40" ht="17.25" customHeight="1" x14ac:dyDescent="0.15">
      <c r="A11" s="67">
        <v>10</v>
      </c>
      <c r="B11" s="67" t="s">
        <v>44</v>
      </c>
      <c r="C11" s="67">
        <v>0</v>
      </c>
      <c r="E11" s="67">
        <v>0</v>
      </c>
      <c r="G11" s="67">
        <v>96</v>
      </c>
      <c r="H11" s="67">
        <v>3</v>
      </c>
      <c r="I11" s="67">
        <v>0</v>
      </c>
      <c r="J11" s="67">
        <v>99</v>
      </c>
      <c r="K11" s="67">
        <v>94</v>
      </c>
      <c r="L11" s="67">
        <v>2</v>
      </c>
      <c r="M11" s="67">
        <v>96</v>
      </c>
      <c r="N11" s="67">
        <v>96</v>
      </c>
      <c r="O11" s="67">
        <v>1</v>
      </c>
      <c r="P11" s="67">
        <v>97</v>
      </c>
      <c r="Q11" s="67">
        <v>190</v>
      </c>
      <c r="R11" s="67">
        <v>3</v>
      </c>
      <c r="S11" s="67">
        <v>193</v>
      </c>
      <c r="V11" s="73" t="s">
        <v>39</v>
      </c>
      <c r="W11" s="77">
        <f t="shared" si="0"/>
        <v>56</v>
      </c>
      <c r="X11" s="77">
        <f t="shared" si="1"/>
        <v>55</v>
      </c>
      <c r="Y11" s="77">
        <f t="shared" si="2"/>
        <v>50</v>
      </c>
      <c r="Z11" s="77">
        <f t="shared" si="3"/>
        <v>105</v>
      </c>
      <c r="AA11" s="74"/>
      <c r="AB11" s="126"/>
      <c r="AC11" s="66" t="s">
        <v>45</v>
      </c>
      <c r="AD11" s="37">
        <v>13</v>
      </c>
      <c r="AE11" s="37">
        <v>19</v>
      </c>
      <c r="AF11" s="37">
        <v>13</v>
      </c>
      <c r="AG11" s="58">
        <f t="shared" si="4"/>
        <v>32</v>
      </c>
      <c r="AI11" s="72"/>
      <c r="AJ11" s="72"/>
      <c r="AK11" s="72"/>
      <c r="AL11" s="72"/>
      <c r="AM11" s="72"/>
      <c r="AN11" s="72"/>
    </row>
    <row r="12" spans="1:40" ht="17.25" customHeight="1" x14ac:dyDescent="0.15">
      <c r="A12" s="67">
        <v>11</v>
      </c>
      <c r="B12" s="67" t="s">
        <v>46</v>
      </c>
      <c r="C12" s="67">
        <v>0</v>
      </c>
      <c r="E12" s="67">
        <v>0</v>
      </c>
      <c r="G12" s="67">
        <v>51</v>
      </c>
      <c r="H12" s="67">
        <v>0</v>
      </c>
      <c r="I12" s="67">
        <v>0</v>
      </c>
      <c r="J12" s="67">
        <v>51</v>
      </c>
      <c r="K12" s="67">
        <v>58</v>
      </c>
      <c r="L12" s="67">
        <v>0</v>
      </c>
      <c r="M12" s="67">
        <v>58</v>
      </c>
      <c r="N12" s="67">
        <v>64</v>
      </c>
      <c r="O12" s="67">
        <v>0</v>
      </c>
      <c r="P12" s="67">
        <v>64</v>
      </c>
      <c r="Q12" s="67">
        <v>122</v>
      </c>
      <c r="R12" s="67">
        <v>0</v>
      </c>
      <c r="S12" s="67">
        <v>122</v>
      </c>
      <c r="V12" s="73" t="s">
        <v>42</v>
      </c>
      <c r="W12" s="77">
        <f t="shared" si="0"/>
        <v>120</v>
      </c>
      <c r="X12" s="77">
        <f t="shared" si="1"/>
        <v>131</v>
      </c>
      <c r="Y12" s="77">
        <f t="shared" si="2"/>
        <v>142</v>
      </c>
      <c r="Z12" s="77">
        <f t="shared" si="3"/>
        <v>273</v>
      </c>
      <c r="AA12" s="74"/>
      <c r="AB12" s="83"/>
      <c r="AC12" s="84"/>
      <c r="AD12" s="85"/>
      <c r="AE12" s="85"/>
      <c r="AF12" s="85"/>
      <c r="AG12" s="85"/>
    </row>
    <row r="13" spans="1:40" ht="17.25" customHeight="1" x14ac:dyDescent="0.15">
      <c r="A13" s="67">
        <v>12</v>
      </c>
      <c r="B13" s="67" t="s">
        <v>47</v>
      </c>
      <c r="C13" s="67">
        <v>0</v>
      </c>
      <c r="E13" s="67">
        <v>0</v>
      </c>
      <c r="G13" s="67">
        <v>104</v>
      </c>
      <c r="H13" s="67">
        <v>1</v>
      </c>
      <c r="I13" s="67">
        <v>1</v>
      </c>
      <c r="J13" s="67">
        <v>106</v>
      </c>
      <c r="K13" s="67">
        <v>118</v>
      </c>
      <c r="L13" s="67">
        <v>2</v>
      </c>
      <c r="M13" s="67">
        <v>120</v>
      </c>
      <c r="N13" s="67">
        <v>122</v>
      </c>
      <c r="O13" s="67">
        <v>2</v>
      </c>
      <c r="P13" s="67">
        <v>124</v>
      </c>
      <c r="Q13" s="67">
        <v>240</v>
      </c>
      <c r="R13" s="67">
        <v>4</v>
      </c>
      <c r="S13" s="67">
        <v>244</v>
      </c>
      <c r="V13" s="73" t="s">
        <v>44</v>
      </c>
      <c r="W13" s="77">
        <f t="shared" si="0"/>
        <v>99</v>
      </c>
      <c r="X13" s="77">
        <f t="shared" si="1"/>
        <v>96</v>
      </c>
      <c r="Y13" s="77">
        <f t="shared" si="2"/>
        <v>97</v>
      </c>
      <c r="Z13" s="77">
        <f t="shared" si="3"/>
        <v>193</v>
      </c>
      <c r="AA13" s="86"/>
      <c r="AB13" s="135" t="s">
        <v>48</v>
      </c>
      <c r="AC13" s="136"/>
      <c r="AD13" s="145"/>
      <c r="AE13" s="146"/>
      <c r="AF13" s="146"/>
      <c r="AG13" s="142"/>
    </row>
    <row r="14" spans="1:40" ht="17.25" customHeight="1" x14ac:dyDescent="0.15">
      <c r="A14" s="67">
        <v>13</v>
      </c>
      <c r="B14" s="67" t="s">
        <v>49</v>
      </c>
      <c r="C14" s="67">
        <v>0</v>
      </c>
      <c r="E14" s="67">
        <v>0</v>
      </c>
      <c r="G14" s="67">
        <v>12</v>
      </c>
      <c r="H14" s="67">
        <v>0</v>
      </c>
      <c r="I14" s="67">
        <v>0</v>
      </c>
      <c r="J14" s="67">
        <v>12</v>
      </c>
      <c r="K14" s="67">
        <v>11</v>
      </c>
      <c r="L14" s="67">
        <v>0</v>
      </c>
      <c r="M14" s="67">
        <v>11</v>
      </c>
      <c r="N14" s="67">
        <v>13</v>
      </c>
      <c r="O14" s="67">
        <v>0</v>
      </c>
      <c r="P14" s="67">
        <v>13</v>
      </c>
      <c r="Q14" s="67">
        <v>24</v>
      </c>
      <c r="R14" s="67">
        <v>0</v>
      </c>
      <c r="S14" s="67">
        <v>24</v>
      </c>
      <c r="V14" s="73" t="s">
        <v>46</v>
      </c>
      <c r="W14" s="77">
        <f t="shared" si="0"/>
        <v>51</v>
      </c>
      <c r="X14" s="77">
        <f t="shared" si="1"/>
        <v>58</v>
      </c>
      <c r="Y14" s="77">
        <f t="shared" si="2"/>
        <v>64</v>
      </c>
      <c r="Z14" s="77">
        <f t="shared" si="3"/>
        <v>122</v>
      </c>
      <c r="AA14" s="86"/>
      <c r="AB14" s="88"/>
      <c r="AC14" s="89"/>
      <c r="AD14" s="73" t="s">
        <v>22</v>
      </c>
      <c r="AE14" s="73" t="s">
        <v>23</v>
      </c>
      <c r="AF14" s="73" t="s">
        <v>24</v>
      </c>
      <c r="AG14" s="73" t="s">
        <v>25</v>
      </c>
      <c r="AI14" s="72"/>
    </row>
    <row r="15" spans="1:40" ht="17.25" customHeight="1" x14ac:dyDescent="0.15">
      <c r="A15" s="67">
        <v>14</v>
      </c>
      <c r="B15" s="67" t="s">
        <v>50</v>
      </c>
      <c r="C15" s="67">
        <v>0</v>
      </c>
      <c r="E15" s="67">
        <v>0</v>
      </c>
      <c r="G15" s="67">
        <v>35</v>
      </c>
      <c r="H15" s="67">
        <v>0</v>
      </c>
      <c r="I15" s="67">
        <v>0</v>
      </c>
      <c r="J15" s="67">
        <v>35</v>
      </c>
      <c r="K15" s="67">
        <v>31</v>
      </c>
      <c r="L15" s="67">
        <v>0</v>
      </c>
      <c r="M15" s="67">
        <v>31</v>
      </c>
      <c r="N15" s="67">
        <v>43</v>
      </c>
      <c r="O15" s="67">
        <v>0</v>
      </c>
      <c r="P15" s="67">
        <v>43</v>
      </c>
      <c r="Q15" s="67">
        <v>74</v>
      </c>
      <c r="R15" s="67">
        <v>0</v>
      </c>
      <c r="S15" s="67">
        <v>74</v>
      </c>
      <c r="V15" s="73" t="s">
        <v>47</v>
      </c>
      <c r="W15" s="77">
        <f t="shared" si="0"/>
        <v>106</v>
      </c>
      <c r="X15" s="77">
        <f t="shared" si="1"/>
        <v>120</v>
      </c>
      <c r="Y15" s="77">
        <f t="shared" si="2"/>
        <v>124</v>
      </c>
      <c r="Z15" s="77">
        <f t="shared" si="3"/>
        <v>244</v>
      </c>
      <c r="AA15" s="86"/>
      <c r="AB15" s="147" t="s">
        <v>51</v>
      </c>
      <c r="AC15" s="148"/>
      <c r="AD15" s="90">
        <f>VLOOKUP($A22,$A$2:$S$67,10,FALSE)+AD16</f>
        <v>801</v>
      </c>
      <c r="AE15" s="90">
        <f>VLOOKUP($A22,$A$2:$S$67,13,FALSE)+AE16</f>
        <v>837</v>
      </c>
      <c r="AF15" s="90">
        <f>VLOOKUP($A22,$A$2:$S$67,16,FALSE)+AF16</f>
        <v>960</v>
      </c>
      <c r="AG15" s="90">
        <f t="shared" ref="AG15:AG23" si="5">AE15+AF15</f>
        <v>1797</v>
      </c>
      <c r="AI15" s="72"/>
    </row>
    <row r="16" spans="1:40" ht="17.25" customHeight="1" x14ac:dyDescent="0.15">
      <c r="A16" s="67">
        <v>15</v>
      </c>
      <c r="B16" s="67" t="s">
        <v>52</v>
      </c>
      <c r="C16" s="67">
        <v>0</v>
      </c>
      <c r="E16" s="67">
        <v>0</v>
      </c>
      <c r="G16" s="67">
        <v>31</v>
      </c>
      <c r="H16" s="67">
        <v>0</v>
      </c>
      <c r="I16" s="67">
        <v>0</v>
      </c>
      <c r="J16" s="67">
        <v>31</v>
      </c>
      <c r="K16" s="67">
        <v>28</v>
      </c>
      <c r="L16" s="67">
        <v>0</v>
      </c>
      <c r="M16" s="67">
        <v>28</v>
      </c>
      <c r="N16" s="67">
        <v>37</v>
      </c>
      <c r="O16" s="67">
        <v>0</v>
      </c>
      <c r="P16" s="67">
        <v>37</v>
      </c>
      <c r="Q16" s="67">
        <v>65</v>
      </c>
      <c r="R16" s="67">
        <v>0</v>
      </c>
      <c r="S16" s="67">
        <v>65</v>
      </c>
      <c r="V16" s="73" t="s">
        <v>49</v>
      </c>
      <c r="W16" s="77">
        <f t="shared" si="0"/>
        <v>12</v>
      </c>
      <c r="X16" s="77">
        <f t="shared" si="1"/>
        <v>11</v>
      </c>
      <c r="Y16" s="77">
        <f t="shared" si="2"/>
        <v>13</v>
      </c>
      <c r="Z16" s="77">
        <f t="shared" si="3"/>
        <v>24</v>
      </c>
      <c r="AA16" s="86"/>
      <c r="AB16" s="91" t="s">
        <v>53</v>
      </c>
      <c r="AC16" s="92" t="s">
        <v>54</v>
      </c>
      <c r="AD16" s="93">
        <f>VLOOKUP($A36,$A$2:$S$67,10,FALSE)</f>
        <v>658</v>
      </c>
      <c r="AE16" s="93">
        <f>VLOOKUP($A36,$A$2:$S$67,13,FALSE)</f>
        <v>699</v>
      </c>
      <c r="AF16" s="94">
        <f>VLOOKUP($A36,$A$2:$S$67,16,FALSE)</f>
        <v>799</v>
      </c>
      <c r="AG16" s="95">
        <f t="shared" si="5"/>
        <v>1498</v>
      </c>
    </row>
    <row r="17" spans="1:35" ht="17.25" customHeight="1" x14ac:dyDescent="0.15">
      <c r="A17" s="67">
        <v>16</v>
      </c>
      <c r="B17" s="67" t="s">
        <v>55</v>
      </c>
      <c r="C17" s="67">
        <v>0</v>
      </c>
      <c r="E17" s="67">
        <v>0</v>
      </c>
      <c r="G17" s="67">
        <v>39</v>
      </c>
      <c r="H17" s="67">
        <v>0</v>
      </c>
      <c r="I17" s="67">
        <v>0</v>
      </c>
      <c r="J17" s="67">
        <v>39</v>
      </c>
      <c r="K17" s="67">
        <v>40</v>
      </c>
      <c r="L17" s="67">
        <v>0</v>
      </c>
      <c r="M17" s="67">
        <v>40</v>
      </c>
      <c r="N17" s="67">
        <v>38</v>
      </c>
      <c r="O17" s="67">
        <v>0</v>
      </c>
      <c r="P17" s="67">
        <v>38</v>
      </c>
      <c r="Q17" s="67">
        <v>78</v>
      </c>
      <c r="R17" s="67">
        <v>0</v>
      </c>
      <c r="S17" s="67">
        <v>78</v>
      </c>
      <c r="V17" s="73" t="s">
        <v>50</v>
      </c>
      <c r="W17" s="77">
        <f t="shared" si="0"/>
        <v>35</v>
      </c>
      <c r="X17" s="77">
        <f t="shared" si="1"/>
        <v>31</v>
      </c>
      <c r="Y17" s="77">
        <f t="shared" si="2"/>
        <v>43</v>
      </c>
      <c r="Z17" s="77">
        <f t="shared" si="3"/>
        <v>74</v>
      </c>
      <c r="AA17" s="86"/>
      <c r="AB17" s="145" t="s">
        <v>56</v>
      </c>
      <c r="AC17" s="149"/>
      <c r="AD17" s="82">
        <f t="shared" ref="AD17:AD23" si="6">VLOOKUP($A23,$A$2:$S$67,10,FALSE)</f>
        <v>227</v>
      </c>
      <c r="AE17" s="82">
        <f t="shared" ref="AE17:AE23" si="7">VLOOKUP($A23,$A$2:$S$67,13,FALSE)</f>
        <v>188</v>
      </c>
      <c r="AF17" s="82">
        <f t="shared" ref="AF17:AF23" si="8">VLOOKUP($A23,$A$2:$S$67,16,FALSE)</f>
        <v>262</v>
      </c>
      <c r="AG17" s="77">
        <f t="shared" si="5"/>
        <v>450</v>
      </c>
    </row>
    <row r="18" spans="1:35" ht="17.25" customHeight="1" x14ac:dyDescent="0.15">
      <c r="A18" s="67">
        <v>17</v>
      </c>
      <c r="B18" s="67" t="s">
        <v>57</v>
      </c>
      <c r="C18" s="67">
        <v>0</v>
      </c>
      <c r="E18" s="67">
        <v>0</v>
      </c>
      <c r="G18" s="67">
        <v>288</v>
      </c>
      <c r="H18" s="67">
        <v>2</v>
      </c>
      <c r="I18" s="67">
        <v>1</v>
      </c>
      <c r="J18" s="67">
        <v>291</v>
      </c>
      <c r="K18" s="67">
        <v>293</v>
      </c>
      <c r="L18" s="67">
        <v>3</v>
      </c>
      <c r="M18" s="67">
        <v>296</v>
      </c>
      <c r="N18" s="67">
        <v>312</v>
      </c>
      <c r="O18" s="67">
        <v>2</v>
      </c>
      <c r="P18" s="67">
        <v>314</v>
      </c>
      <c r="Q18" s="67">
        <v>605</v>
      </c>
      <c r="R18" s="67">
        <v>5</v>
      </c>
      <c r="S18" s="67">
        <v>610</v>
      </c>
      <c r="V18" s="73" t="s">
        <v>52</v>
      </c>
      <c r="W18" s="77">
        <f t="shared" si="0"/>
        <v>31</v>
      </c>
      <c r="X18" s="77">
        <f t="shared" si="1"/>
        <v>28</v>
      </c>
      <c r="Y18" s="77">
        <f t="shared" si="2"/>
        <v>37</v>
      </c>
      <c r="Z18" s="77">
        <f t="shared" si="3"/>
        <v>65</v>
      </c>
      <c r="AA18" s="86"/>
      <c r="AB18" s="145" t="s">
        <v>58</v>
      </c>
      <c r="AC18" s="149"/>
      <c r="AD18" s="82">
        <f t="shared" si="6"/>
        <v>448</v>
      </c>
      <c r="AE18" s="82">
        <f t="shared" si="7"/>
        <v>445</v>
      </c>
      <c r="AF18" s="82">
        <f t="shared" si="8"/>
        <v>511</v>
      </c>
      <c r="AG18" s="77">
        <f t="shared" si="5"/>
        <v>956</v>
      </c>
      <c r="AI18" s="72"/>
    </row>
    <row r="19" spans="1:35" ht="17.25" customHeight="1" x14ac:dyDescent="0.15">
      <c r="A19" s="67">
        <v>18</v>
      </c>
      <c r="B19" s="67" t="s">
        <v>59</v>
      </c>
      <c r="C19" s="67">
        <v>0</v>
      </c>
      <c r="E19" s="67">
        <v>0</v>
      </c>
      <c r="G19" s="67">
        <v>171</v>
      </c>
      <c r="H19" s="67">
        <v>0</v>
      </c>
      <c r="I19" s="67">
        <v>1</v>
      </c>
      <c r="J19" s="67">
        <v>172</v>
      </c>
      <c r="K19" s="67">
        <v>166</v>
      </c>
      <c r="L19" s="67">
        <v>0</v>
      </c>
      <c r="M19" s="67">
        <v>166</v>
      </c>
      <c r="N19" s="67">
        <v>196</v>
      </c>
      <c r="O19" s="67">
        <v>1</v>
      </c>
      <c r="P19" s="67">
        <v>197</v>
      </c>
      <c r="Q19" s="67">
        <v>362</v>
      </c>
      <c r="R19" s="67">
        <v>1</v>
      </c>
      <c r="S19" s="67">
        <v>363</v>
      </c>
      <c r="V19" s="73" t="s">
        <v>55</v>
      </c>
      <c r="W19" s="77">
        <f t="shared" si="0"/>
        <v>39</v>
      </c>
      <c r="X19" s="77">
        <f t="shared" si="1"/>
        <v>40</v>
      </c>
      <c r="Y19" s="77">
        <f t="shared" si="2"/>
        <v>38</v>
      </c>
      <c r="Z19" s="77">
        <f t="shared" si="3"/>
        <v>78</v>
      </c>
      <c r="AA19" s="86"/>
      <c r="AB19" s="145" t="s">
        <v>60</v>
      </c>
      <c r="AC19" s="149"/>
      <c r="AD19" s="82">
        <f t="shared" si="6"/>
        <v>263</v>
      </c>
      <c r="AE19" s="82">
        <f t="shared" si="7"/>
        <v>127</v>
      </c>
      <c r="AF19" s="82">
        <f t="shared" si="8"/>
        <v>259</v>
      </c>
      <c r="AG19" s="77">
        <f t="shared" si="5"/>
        <v>386</v>
      </c>
      <c r="AI19" s="72"/>
    </row>
    <row r="20" spans="1:35" ht="17.25" customHeight="1" x14ac:dyDescent="0.15">
      <c r="A20" s="67">
        <v>19</v>
      </c>
      <c r="B20" s="67" t="s">
        <v>61</v>
      </c>
      <c r="C20" s="67">
        <v>0</v>
      </c>
      <c r="E20" s="67">
        <v>0</v>
      </c>
      <c r="G20" s="67">
        <v>87</v>
      </c>
      <c r="H20" s="67">
        <v>1</v>
      </c>
      <c r="I20" s="67">
        <v>0</v>
      </c>
      <c r="J20" s="67">
        <v>88</v>
      </c>
      <c r="K20" s="67">
        <v>81</v>
      </c>
      <c r="L20" s="67">
        <v>0</v>
      </c>
      <c r="M20" s="67">
        <v>81</v>
      </c>
      <c r="N20" s="67">
        <v>78</v>
      </c>
      <c r="O20" s="67">
        <v>1</v>
      </c>
      <c r="P20" s="67">
        <v>79</v>
      </c>
      <c r="Q20" s="67">
        <v>159</v>
      </c>
      <c r="R20" s="67">
        <v>1</v>
      </c>
      <c r="S20" s="67">
        <v>160</v>
      </c>
      <c r="V20" s="73" t="s">
        <v>62</v>
      </c>
      <c r="W20" s="77">
        <f t="shared" si="0"/>
        <v>291</v>
      </c>
      <c r="X20" s="77">
        <f t="shared" si="1"/>
        <v>296</v>
      </c>
      <c r="Y20" s="77">
        <f t="shared" si="2"/>
        <v>314</v>
      </c>
      <c r="Z20" s="77">
        <f t="shared" si="3"/>
        <v>610</v>
      </c>
      <c r="AA20" s="86"/>
      <c r="AB20" s="145" t="s">
        <v>63</v>
      </c>
      <c r="AC20" s="149"/>
      <c r="AD20" s="82">
        <v>502</v>
      </c>
      <c r="AE20" s="82">
        <f t="shared" si="7"/>
        <v>491</v>
      </c>
      <c r="AF20" s="82">
        <v>564</v>
      </c>
      <c r="AG20" s="77">
        <f t="shared" si="5"/>
        <v>1055</v>
      </c>
    </row>
    <row r="21" spans="1:35" ht="17.25" customHeight="1" x14ac:dyDescent="0.15">
      <c r="A21" s="67">
        <v>21</v>
      </c>
      <c r="B21" s="67" t="s">
        <v>64</v>
      </c>
      <c r="C21" s="67">
        <v>0</v>
      </c>
      <c r="E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V21" s="73" t="s">
        <v>59</v>
      </c>
      <c r="W21" s="77">
        <f t="shared" si="0"/>
        <v>172</v>
      </c>
      <c r="X21" s="77">
        <f t="shared" si="1"/>
        <v>166</v>
      </c>
      <c r="Y21" s="77">
        <f t="shared" si="2"/>
        <v>197</v>
      </c>
      <c r="Z21" s="77">
        <f t="shared" si="3"/>
        <v>363</v>
      </c>
      <c r="AA21" s="86"/>
      <c r="AB21" s="145" t="s">
        <v>65</v>
      </c>
      <c r="AC21" s="149"/>
      <c r="AD21" s="82">
        <f t="shared" si="6"/>
        <v>306</v>
      </c>
      <c r="AE21" s="82">
        <f t="shared" si="7"/>
        <v>286</v>
      </c>
      <c r="AF21" s="82">
        <f t="shared" si="8"/>
        <v>341</v>
      </c>
      <c r="AG21" s="77">
        <f t="shared" si="5"/>
        <v>627</v>
      </c>
    </row>
    <row r="22" spans="1:35" ht="17.25" customHeight="1" x14ac:dyDescent="0.15">
      <c r="A22" s="67">
        <v>22</v>
      </c>
      <c r="B22" s="67" t="s">
        <v>66</v>
      </c>
      <c r="C22" s="67">
        <v>0</v>
      </c>
      <c r="E22" s="67">
        <v>0</v>
      </c>
      <c r="G22" s="67">
        <v>138</v>
      </c>
      <c r="H22" s="67">
        <v>3</v>
      </c>
      <c r="I22" s="67">
        <v>2</v>
      </c>
      <c r="J22" s="67">
        <v>143</v>
      </c>
      <c r="K22" s="67">
        <v>135</v>
      </c>
      <c r="L22" s="67">
        <v>3</v>
      </c>
      <c r="M22" s="67">
        <v>138</v>
      </c>
      <c r="N22" s="67">
        <v>156</v>
      </c>
      <c r="O22" s="67">
        <v>5</v>
      </c>
      <c r="P22" s="67">
        <v>161</v>
      </c>
      <c r="Q22" s="67">
        <v>291</v>
      </c>
      <c r="R22" s="67">
        <v>8</v>
      </c>
      <c r="S22" s="67">
        <v>299</v>
      </c>
      <c r="V22" s="73" t="s">
        <v>67</v>
      </c>
      <c r="W22" s="77">
        <f>AD15+AD17+AD18</f>
        <v>1476</v>
      </c>
      <c r="X22" s="77">
        <f>AE15+AE17+AE18</f>
        <v>1470</v>
      </c>
      <c r="Y22" s="77">
        <f>AF15+AF17+AF18</f>
        <v>1733</v>
      </c>
      <c r="Z22" s="77">
        <f t="shared" si="3"/>
        <v>3203</v>
      </c>
      <c r="AA22" s="86"/>
      <c r="AB22" s="145" t="s">
        <v>68</v>
      </c>
      <c r="AC22" s="149"/>
      <c r="AD22" s="82">
        <f t="shared" si="6"/>
        <v>301</v>
      </c>
      <c r="AE22" s="82">
        <f t="shared" si="7"/>
        <v>305</v>
      </c>
      <c r="AF22" s="82">
        <f t="shared" si="8"/>
        <v>340</v>
      </c>
      <c r="AG22" s="77">
        <f t="shared" si="5"/>
        <v>645</v>
      </c>
      <c r="AI22" s="72"/>
    </row>
    <row r="23" spans="1:35" ht="17.25" customHeight="1" x14ac:dyDescent="0.15">
      <c r="A23" s="67">
        <v>23</v>
      </c>
      <c r="B23" s="67" t="s">
        <v>69</v>
      </c>
      <c r="C23" s="67">
        <v>0</v>
      </c>
      <c r="E23" s="67">
        <v>0</v>
      </c>
      <c r="G23" s="67">
        <v>226</v>
      </c>
      <c r="H23" s="67">
        <v>1</v>
      </c>
      <c r="I23" s="67">
        <v>0</v>
      </c>
      <c r="J23" s="67">
        <v>227</v>
      </c>
      <c r="K23" s="67">
        <v>187</v>
      </c>
      <c r="L23" s="67">
        <v>1</v>
      </c>
      <c r="M23" s="67">
        <v>188</v>
      </c>
      <c r="N23" s="67">
        <v>262</v>
      </c>
      <c r="O23" s="67">
        <v>0</v>
      </c>
      <c r="P23" s="67">
        <v>262</v>
      </c>
      <c r="Q23" s="67">
        <v>449</v>
      </c>
      <c r="R23" s="67">
        <v>1</v>
      </c>
      <c r="S23" s="67">
        <v>450</v>
      </c>
      <c r="V23" s="73" t="s">
        <v>70</v>
      </c>
      <c r="W23" s="77">
        <f>AD19+AD20+AD21+AD22+AD23</f>
        <v>1840</v>
      </c>
      <c r="X23" s="77">
        <f>AE19+AE20+AE21+AE22+AE23</f>
        <v>1650</v>
      </c>
      <c r="Y23" s="77">
        <f>AF19+AF20+AF21+AF22+AF23</f>
        <v>2020</v>
      </c>
      <c r="Z23" s="77">
        <f t="shared" si="3"/>
        <v>3670</v>
      </c>
      <c r="AA23" s="86"/>
      <c r="AB23" s="145" t="s">
        <v>71</v>
      </c>
      <c r="AC23" s="149"/>
      <c r="AD23" s="82">
        <f t="shared" si="6"/>
        <v>468</v>
      </c>
      <c r="AE23" s="82">
        <f t="shared" si="7"/>
        <v>441</v>
      </c>
      <c r="AF23" s="82">
        <f t="shared" si="8"/>
        <v>516</v>
      </c>
      <c r="AG23" s="77">
        <f t="shared" si="5"/>
        <v>957</v>
      </c>
    </row>
    <row r="24" spans="1:35" ht="17.25" customHeight="1" x14ac:dyDescent="0.15">
      <c r="A24" s="67">
        <v>24</v>
      </c>
      <c r="B24" s="67" t="s">
        <v>58</v>
      </c>
      <c r="C24" s="67">
        <v>0</v>
      </c>
      <c r="E24" s="67">
        <v>0</v>
      </c>
      <c r="G24" s="67">
        <v>438</v>
      </c>
      <c r="H24" s="67">
        <v>10</v>
      </c>
      <c r="I24" s="67">
        <v>0</v>
      </c>
      <c r="J24" s="67">
        <v>448</v>
      </c>
      <c r="K24" s="67">
        <v>435</v>
      </c>
      <c r="L24" s="67">
        <v>10</v>
      </c>
      <c r="M24" s="67">
        <v>445</v>
      </c>
      <c r="N24" s="67">
        <v>511</v>
      </c>
      <c r="O24" s="67">
        <v>0</v>
      </c>
      <c r="P24" s="67">
        <v>511</v>
      </c>
      <c r="Q24" s="67">
        <v>946</v>
      </c>
      <c r="R24" s="67">
        <v>10</v>
      </c>
      <c r="S24" s="67">
        <v>956</v>
      </c>
      <c r="V24" s="73" t="s">
        <v>72</v>
      </c>
      <c r="W24" s="77">
        <f>AD31+AD32</f>
        <v>1369</v>
      </c>
      <c r="X24" s="77">
        <f>AE31+AE32</f>
        <v>1646</v>
      </c>
      <c r="Y24" s="77">
        <f>AF31+AF32</f>
        <v>1789</v>
      </c>
      <c r="Z24" s="77">
        <f t="shared" si="3"/>
        <v>3435</v>
      </c>
      <c r="AA24" s="74"/>
      <c r="AB24" s="145" t="s">
        <v>73</v>
      </c>
      <c r="AC24" s="149"/>
      <c r="AD24" s="77">
        <f>AD15+SUM(AD17:AD23)</f>
        <v>3316</v>
      </c>
      <c r="AE24" s="77">
        <f>AE15+SUM(AE17:AE23)</f>
        <v>3120</v>
      </c>
      <c r="AF24" s="77">
        <f>AF15+SUM(AF17:AF23)</f>
        <v>3753</v>
      </c>
      <c r="AG24" s="77">
        <f>AG15+SUM(AG17:AG23)</f>
        <v>6873</v>
      </c>
    </row>
    <row r="25" spans="1:35" ht="17.25" customHeight="1" x14ac:dyDescent="0.15">
      <c r="A25" s="67">
        <v>25</v>
      </c>
      <c r="B25" s="67" t="s">
        <v>74</v>
      </c>
      <c r="C25" s="67">
        <v>0</v>
      </c>
      <c r="E25" s="67">
        <v>0</v>
      </c>
      <c r="G25" s="67">
        <v>263</v>
      </c>
      <c r="H25" s="67">
        <v>0</v>
      </c>
      <c r="I25" s="67">
        <v>0</v>
      </c>
      <c r="J25" s="67">
        <v>263</v>
      </c>
      <c r="K25" s="67">
        <v>127</v>
      </c>
      <c r="L25" s="67">
        <v>0</v>
      </c>
      <c r="M25" s="67">
        <v>127</v>
      </c>
      <c r="N25" s="67">
        <v>259</v>
      </c>
      <c r="O25" s="67">
        <v>0</v>
      </c>
      <c r="P25" s="67">
        <v>259</v>
      </c>
      <c r="Q25" s="67">
        <v>386</v>
      </c>
      <c r="R25" s="67">
        <v>0</v>
      </c>
      <c r="S25" s="67">
        <v>386</v>
      </c>
      <c r="V25" s="73" t="s">
        <v>75</v>
      </c>
      <c r="W25" s="77">
        <f>AD33+AD34</f>
        <v>503</v>
      </c>
      <c r="X25" s="77">
        <f>AE33+AE34</f>
        <v>504</v>
      </c>
      <c r="Y25" s="77">
        <f>AF33+AF34</f>
        <v>571</v>
      </c>
      <c r="Z25" s="77">
        <f t="shared" si="3"/>
        <v>1075</v>
      </c>
      <c r="AA25" s="74"/>
      <c r="AB25" s="83"/>
      <c r="AC25" s="96" t="s">
        <v>76</v>
      </c>
      <c r="AD25" s="97"/>
      <c r="AE25" s="97"/>
      <c r="AF25" s="97"/>
      <c r="AG25" s="97"/>
    </row>
    <row r="26" spans="1:35" ht="17.25" customHeight="1" x14ac:dyDescent="0.15">
      <c r="A26" s="67">
        <v>26</v>
      </c>
      <c r="B26" s="67" t="s">
        <v>63</v>
      </c>
      <c r="C26" s="67">
        <v>0</v>
      </c>
      <c r="E26" s="67">
        <v>0</v>
      </c>
      <c r="G26" s="67">
        <v>499</v>
      </c>
      <c r="H26" s="67">
        <v>0</v>
      </c>
      <c r="I26" s="67">
        <v>2</v>
      </c>
      <c r="J26" s="67">
        <v>501</v>
      </c>
      <c r="K26" s="67">
        <v>490</v>
      </c>
      <c r="L26" s="67">
        <v>1</v>
      </c>
      <c r="M26" s="67">
        <v>491</v>
      </c>
      <c r="N26" s="67">
        <v>562</v>
      </c>
      <c r="O26" s="67">
        <v>1</v>
      </c>
      <c r="P26" s="67">
        <v>563</v>
      </c>
      <c r="Q26" s="67">
        <v>1052</v>
      </c>
      <c r="R26" s="67">
        <v>2</v>
      </c>
      <c r="S26" s="67">
        <v>1054</v>
      </c>
      <c r="V26" s="73" t="s">
        <v>77</v>
      </c>
      <c r="W26" s="77">
        <f>AD35+AD36+AD37</f>
        <v>2274</v>
      </c>
      <c r="X26" s="77">
        <f>AE35+AE36+AE37</f>
        <v>3131</v>
      </c>
      <c r="Y26" s="77">
        <f>AF35+AF36+AF37</f>
        <v>3241</v>
      </c>
      <c r="Z26" s="77">
        <f t="shared" si="3"/>
        <v>6372</v>
      </c>
      <c r="AA26" s="74"/>
      <c r="AB26" s="83"/>
      <c r="AC26" s="84"/>
      <c r="AD26" s="85"/>
      <c r="AE26" s="85"/>
      <c r="AF26" s="85"/>
      <c r="AG26" s="85"/>
    </row>
    <row r="27" spans="1:35" ht="17.25" customHeight="1" x14ac:dyDescent="0.15">
      <c r="A27" s="67">
        <v>27</v>
      </c>
      <c r="B27" s="67" t="s">
        <v>65</v>
      </c>
      <c r="C27" s="67">
        <v>0</v>
      </c>
      <c r="E27" s="67">
        <v>0</v>
      </c>
      <c r="G27" s="67">
        <v>304</v>
      </c>
      <c r="H27" s="67">
        <v>0</v>
      </c>
      <c r="I27" s="67">
        <v>2</v>
      </c>
      <c r="J27" s="67">
        <v>306</v>
      </c>
      <c r="K27" s="67">
        <v>285</v>
      </c>
      <c r="L27" s="67">
        <v>1</v>
      </c>
      <c r="M27" s="67">
        <v>286</v>
      </c>
      <c r="N27" s="67">
        <v>340</v>
      </c>
      <c r="O27" s="67">
        <v>1</v>
      </c>
      <c r="P27" s="67">
        <v>341</v>
      </c>
      <c r="Q27" s="67">
        <v>625</v>
      </c>
      <c r="R27" s="67">
        <v>2</v>
      </c>
      <c r="S27" s="67">
        <v>627</v>
      </c>
      <c r="V27" s="73" t="s">
        <v>78</v>
      </c>
      <c r="W27" s="77">
        <f>VLOOKUP($A20,$A$2:$S$67,10,FALSE)</f>
        <v>88</v>
      </c>
      <c r="X27" s="77">
        <f>VLOOKUP($A20,$A$2:$S$67,13,FALSE)</f>
        <v>81</v>
      </c>
      <c r="Y27" s="77">
        <f>VLOOKUP($A20,$A$2:$S$67,16,FALSE)</f>
        <v>79</v>
      </c>
      <c r="Z27" s="77">
        <f t="shared" si="3"/>
        <v>160</v>
      </c>
      <c r="AA27" s="74"/>
      <c r="AB27" s="83"/>
      <c r="AC27" s="84"/>
      <c r="AD27" s="85"/>
      <c r="AE27" s="85"/>
      <c r="AF27" s="85"/>
      <c r="AG27" s="85"/>
    </row>
    <row r="28" spans="1:35" ht="17.25" customHeight="1" x14ac:dyDescent="0.15">
      <c r="A28" s="67">
        <v>28</v>
      </c>
      <c r="B28" s="67" t="s">
        <v>68</v>
      </c>
      <c r="C28" s="67">
        <v>0</v>
      </c>
      <c r="E28" s="67">
        <v>0</v>
      </c>
      <c r="G28" s="67">
        <v>299</v>
      </c>
      <c r="H28" s="67">
        <v>1</v>
      </c>
      <c r="I28" s="67">
        <v>1</v>
      </c>
      <c r="J28" s="67">
        <v>301</v>
      </c>
      <c r="K28" s="67">
        <v>304</v>
      </c>
      <c r="L28" s="67">
        <v>1</v>
      </c>
      <c r="M28" s="67">
        <v>305</v>
      </c>
      <c r="N28" s="67">
        <v>338</v>
      </c>
      <c r="O28" s="67">
        <v>2</v>
      </c>
      <c r="P28" s="67">
        <v>340</v>
      </c>
      <c r="Q28" s="67">
        <v>642</v>
      </c>
      <c r="R28" s="67">
        <v>3</v>
      </c>
      <c r="S28" s="67">
        <v>645</v>
      </c>
      <c r="V28" s="73" t="s">
        <v>79</v>
      </c>
      <c r="W28" s="77">
        <f>AD50</f>
        <v>1772</v>
      </c>
      <c r="X28" s="77">
        <f>AE50</f>
        <v>2615</v>
      </c>
      <c r="Y28" s="77">
        <f>AF50</f>
        <v>2741</v>
      </c>
      <c r="Z28" s="77">
        <f t="shared" si="3"/>
        <v>5356</v>
      </c>
      <c r="AA28" s="74"/>
      <c r="AB28" s="83"/>
      <c r="AC28" s="84"/>
      <c r="AD28" s="85"/>
      <c r="AE28" s="85"/>
      <c r="AF28" s="85"/>
      <c r="AG28" s="85"/>
    </row>
    <row r="29" spans="1:35" ht="17.25" customHeight="1" x14ac:dyDescent="0.15">
      <c r="A29" s="67">
        <v>29</v>
      </c>
      <c r="B29" s="67" t="s">
        <v>71</v>
      </c>
      <c r="C29" s="67">
        <v>0</v>
      </c>
      <c r="E29" s="67">
        <v>0</v>
      </c>
      <c r="G29" s="67">
        <v>464</v>
      </c>
      <c r="H29" s="67">
        <v>0</v>
      </c>
      <c r="I29" s="67">
        <v>4</v>
      </c>
      <c r="J29" s="67">
        <v>468</v>
      </c>
      <c r="K29" s="67">
        <v>440</v>
      </c>
      <c r="L29" s="67">
        <v>1</v>
      </c>
      <c r="M29" s="67">
        <v>441</v>
      </c>
      <c r="N29" s="67">
        <v>513</v>
      </c>
      <c r="O29" s="67">
        <v>3</v>
      </c>
      <c r="P29" s="67">
        <v>516</v>
      </c>
      <c r="Q29" s="67">
        <v>953</v>
      </c>
      <c r="R29" s="67">
        <v>4</v>
      </c>
      <c r="S29" s="67">
        <v>957</v>
      </c>
      <c r="V29" s="73" t="s">
        <v>80</v>
      </c>
      <c r="W29" s="77">
        <f t="shared" ref="W29:W52" si="9">VLOOKUP($A44,$A$2:$S$67,10,FALSE)</f>
        <v>44</v>
      </c>
      <c r="X29" s="77">
        <f t="shared" ref="X29:X52" si="10">VLOOKUP($A44,$A$2:$S$67,13,FALSE)</f>
        <v>38</v>
      </c>
      <c r="Y29" s="77">
        <f t="shared" ref="Y29:Y52" si="11">VLOOKUP($A44,$A$2:$S$67,16,FALSE)</f>
        <v>45</v>
      </c>
      <c r="Z29" s="77">
        <f t="shared" si="3"/>
        <v>83</v>
      </c>
      <c r="AA29" s="74"/>
      <c r="AB29" s="145" t="s">
        <v>81</v>
      </c>
      <c r="AC29" s="149"/>
      <c r="AD29" s="88"/>
      <c r="AE29" s="98"/>
      <c r="AF29" s="98"/>
      <c r="AG29" s="99"/>
    </row>
    <row r="30" spans="1:35" ht="17.25" customHeight="1" x14ac:dyDescent="0.15">
      <c r="A30" s="67">
        <v>30</v>
      </c>
      <c r="B30" s="67" t="s">
        <v>82</v>
      </c>
      <c r="C30" s="67">
        <v>0</v>
      </c>
      <c r="E30" s="67">
        <v>0</v>
      </c>
      <c r="G30" s="67">
        <v>697</v>
      </c>
      <c r="H30" s="67">
        <v>0</v>
      </c>
      <c r="I30" s="67">
        <v>3</v>
      </c>
      <c r="J30" s="67">
        <v>700</v>
      </c>
      <c r="K30" s="67">
        <v>831</v>
      </c>
      <c r="L30" s="67">
        <v>1</v>
      </c>
      <c r="M30" s="67">
        <v>832</v>
      </c>
      <c r="N30" s="67">
        <v>899</v>
      </c>
      <c r="O30" s="67">
        <v>2</v>
      </c>
      <c r="P30" s="67">
        <v>901</v>
      </c>
      <c r="Q30" s="67">
        <v>1730</v>
      </c>
      <c r="R30" s="67">
        <v>3</v>
      </c>
      <c r="S30" s="67">
        <v>1733</v>
      </c>
      <c r="V30" s="73" t="s">
        <v>83</v>
      </c>
      <c r="W30" s="77">
        <f t="shared" si="9"/>
        <v>82</v>
      </c>
      <c r="X30" s="77">
        <f t="shared" si="10"/>
        <v>90</v>
      </c>
      <c r="Y30" s="77">
        <f t="shared" si="11"/>
        <v>92</v>
      </c>
      <c r="Z30" s="77">
        <f t="shared" si="3"/>
        <v>182</v>
      </c>
      <c r="AA30" s="74"/>
      <c r="AB30" s="88"/>
      <c r="AC30" s="89"/>
      <c r="AD30" s="73" t="s">
        <v>22</v>
      </c>
      <c r="AE30" s="73" t="s">
        <v>23</v>
      </c>
      <c r="AF30" s="73" t="s">
        <v>24</v>
      </c>
      <c r="AG30" s="73" t="s">
        <v>25</v>
      </c>
    </row>
    <row r="31" spans="1:35" ht="17.25" customHeight="1" x14ac:dyDescent="0.15">
      <c r="A31" s="67">
        <v>31</v>
      </c>
      <c r="B31" s="67" t="s">
        <v>84</v>
      </c>
      <c r="C31" s="67">
        <v>0</v>
      </c>
      <c r="E31" s="67">
        <v>0</v>
      </c>
      <c r="G31" s="67">
        <v>663</v>
      </c>
      <c r="H31" s="67">
        <v>1</v>
      </c>
      <c r="I31" s="67">
        <v>5</v>
      </c>
      <c r="J31" s="67">
        <v>669</v>
      </c>
      <c r="K31" s="67">
        <v>811</v>
      </c>
      <c r="L31" s="67">
        <v>3</v>
      </c>
      <c r="M31" s="67">
        <v>814</v>
      </c>
      <c r="N31" s="67">
        <v>883</v>
      </c>
      <c r="O31" s="67">
        <v>5</v>
      </c>
      <c r="P31" s="67">
        <v>888</v>
      </c>
      <c r="Q31" s="67">
        <v>1694</v>
      </c>
      <c r="R31" s="67">
        <v>8</v>
      </c>
      <c r="S31" s="67">
        <v>1702</v>
      </c>
      <c r="V31" s="73" t="s">
        <v>85</v>
      </c>
      <c r="W31" s="77">
        <f t="shared" si="9"/>
        <v>68</v>
      </c>
      <c r="X31" s="77">
        <f t="shared" si="10"/>
        <v>69</v>
      </c>
      <c r="Y31" s="77">
        <f t="shared" si="11"/>
        <v>75</v>
      </c>
      <c r="Z31" s="77">
        <f t="shared" si="3"/>
        <v>144</v>
      </c>
      <c r="AA31" s="86"/>
      <c r="AB31" s="145" t="s">
        <v>86</v>
      </c>
      <c r="AC31" s="149"/>
      <c r="AD31" s="82">
        <f>VLOOKUP($A30,$A$2:$S$67,10,FALSE)</f>
        <v>700</v>
      </c>
      <c r="AE31" s="82">
        <f>VLOOKUP($A30,$A$2:$S$67,13,FALSE)</f>
        <v>832</v>
      </c>
      <c r="AF31" s="82">
        <f>VLOOKUP($A30,$A$2:$S$67,16,FALSE)</f>
        <v>901</v>
      </c>
      <c r="AG31" s="77">
        <f t="shared" ref="AG31:AG37" si="12">AE31+AF31</f>
        <v>1733</v>
      </c>
    </row>
    <row r="32" spans="1:35" ht="17.25" customHeight="1" x14ac:dyDescent="0.15">
      <c r="A32" s="67">
        <v>32</v>
      </c>
      <c r="B32" s="67" t="s">
        <v>87</v>
      </c>
      <c r="C32" s="67">
        <v>0</v>
      </c>
      <c r="E32" s="67">
        <v>0</v>
      </c>
      <c r="G32" s="67">
        <v>689</v>
      </c>
      <c r="H32" s="67">
        <v>3</v>
      </c>
      <c r="I32" s="67">
        <v>4</v>
      </c>
      <c r="J32" s="67">
        <v>696</v>
      </c>
      <c r="K32" s="67">
        <v>940</v>
      </c>
      <c r="L32" s="67">
        <v>4</v>
      </c>
      <c r="M32" s="67">
        <v>944</v>
      </c>
      <c r="N32" s="67">
        <v>1009</v>
      </c>
      <c r="O32" s="67">
        <v>6</v>
      </c>
      <c r="P32" s="67">
        <v>1015</v>
      </c>
      <c r="Q32" s="67">
        <v>1949</v>
      </c>
      <c r="R32" s="67">
        <v>10</v>
      </c>
      <c r="S32" s="67">
        <v>1959</v>
      </c>
      <c r="V32" s="73" t="s">
        <v>88</v>
      </c>
      <c r="W32" s="77">
        <f t="shared" si="9"/>
        <v>45</v>
      </c>
      <c r="X32" s="77">
        <f t="shared" si="10"/>
        <v>46</v>
      </c>
      <c r="Y32" s="77">
        <f t="shared" si="11"/>
        <v>44</v>
      </c>
      <c r="Z32" s="77">
        <f t="shared" si="3"/>
        <v>90</v>
      </c>
      <c r="AA32" s="86"/>
      <c r="AB32" s="145" t="s">
        <v>89</v>
      </c>
      <c r="AC32" s="149"/>
      <c r="AD32" s="82">
        <f>VLOOKUP($A31,$A$2:$S$67,10,FALSE)</f>
        <v>669</v>
      </c>
      <c r="AE32" s="82">
        <f>VLOOKUP($A31,$A$2:$S$67,13,FALSE)</f>
        <v>814</v>
      </c>
      <c r="AF32" s="82">
        <f>VLOOKUP($A31,$A$2:$S$67,16,FALSE)</f>
        <v>888</v>
      </c>
      <c r="AG32" s="77">
        <f t="shared" si="12"/>
        <v>1702</v>
      </c>
    </row>
    <row r="33" spans="1:33" ht="17.25" customHeight="1" x14ac:dyDescent="0.15">
      <c r="A33" s="67">
        <v>33</v>
      </c>
      <c r="B33" s="67" t="s">
        <v>90</v>
      </c>
      <c r="C33" s="67">
        <v>0</v>
      </c>
      <c r="E33" s="67">
        <v>0</v>
      </c>
      <c r="G33" s="67">
        <v>975</v>
      </c>
      <c r="H33" s="67">
        <v>1</v>
      </c>
      <c r="I33" s="67">
        <v>5</v>
      </c>
      <c r="J33" s="67">
        <v>981</v>
      </c>
      <c r="K33" s="67">
        <v>1451</v>
      </c>
      <c r="L33" s="67">
        <v>5</v>
      </c>
      <c r="M33" s="67">
        <v>1456</v>
      </c>
      <c r="N33" s="67">
        <v>1482</v>
      </c>
      <c r="O33" s="67">
        <v>3</v>
      </c>
      <c r="P33" s="67">
        <v>1485</v>
      </c>
      <c r="Q33" s="67">
        <v>2933</v>
      </c>
      <c r="R33" s="67">
        <v>8</v>
      </c>
      <c r="S33" s="67">
        <v>2941</v>
      </c>
      <c r="V33" s="73" t="s">
        <v>91</v>
      </c>
      <c r="W33" s="77">
        <f t="shared" si="9"/>
        <v>12</v>
      </c>
      <c r="X33" s="77">
        <f t="shared" si="10"/>
        <v>13</v>
      </c>
      <c r="Y33" s="77">
        <f t="shared" si="11"/>
        <v>15</v>
      </c>
      <c r="Z33" s="77">
        <f t="shared" si="3"/>
        <v>28</v>
      </c>
      <c r="AA33" s="86"/>
      <c r="AB33" s="145" t="s">
        <v>92</v>
      </c>
      <c r="AC33" s="149"/>
      <c r="AD33" s="82">
        <f>VLOOKUP($A42,$A$2:$S$67,10,FALSE)</f>
        <v>266</v>
      </c>
      <c r="AE33" s="82">
        <f>VLOOKUP($A42,$A$2:$S$67,13,FALSE)</f>
        <v>253</v>
      </c>
      <c r="AF33" s="82">
        <f>VLOOKUP($A42,$A$2:$S$67,16,FALSE)</f>
        <v>309</v>
      </c>
      <c r="AG33" s="77">
        <f t="shared" si="12"/>
        <v>562</v>
      </c>
    </row>
    <row r="34" spans="1:33" ht="17.25" customHeight="1" x14ac:dyDescent="0.15">
      <c r="A34" s="67">
        <v>34</v>
      </c>
      <c r="B34" s="67" t="s">
        <v>93</v>
      </c>
      <c r="C34" s="67">
        <v>0</v>
      </c>
      <c r="E34" s="67">
        <v>0</v>
      </c>
      <c r="G34" s="67">
        <v>590</v>
      </c>
      <c r="H34" s="67">
        <v>3</v>
      </c>
      <c r="I34" s="67">
        <v>4</v>
      </c>
      <c r="J34" s="67">
        <v>597</v>
      </c>
      <c r="K34" s="67">
        <v>727</v>
      </c>
      <c r="L34" s="67">
        <v>4</v>
      </c>
      <c r="M34" s="67">
        <v>731</v>
      </c>
      <c r="N34" s="67">
        <v>738</v>
      </c>
      <c r="O34" s="67">
        <v>3</v>
      </c>
      <c r="P34" s="67">
        <v>741</v>
      </c>
      <c r="Q34" s="67">
        <v>1465</v>
      </c>
      <c r="R34" s="67">
        <v>7</v>
      </c>
      <c r="S34" s="67">
        <v>1472</v>
      </c>
      <c r="V34" s="73" t="s">
        <v>94</v>
      </c>
      <c r="W34" s="77">
        <f t="shared" si="9"/>
        <v>45</v>
      </c>
      <c r="X34" s="77">
        <f t="shared" si="10"/>
        <v>54</v>
      </c>
      <c r="Y34" s="77">
        <f t="shared" si="11"/>
        <v>52</v>
      </c>
      <c r="Z34" s="77">
        <f t="shared" si="3"/>
        <v>106</v>
      </c>
      <c r="AA34" s="86"/>
      <c r="AB34" s="145" t="s">
        <v>95</v>
      </c>
      <c r="AC34" s="149"/>
      <c r="AD34" s="82">
        <f>VLOOKUP($A43,$A$2:$S$67,10,FALSE)</f>
        <v>237</v>
      </c>
      <c r="AE34" s="82">
        <f>VLOOKUP($A43,$A$2:$S$67,13,FALSE)</f>
        <v>251</v>
      </c>
      <c r="AF34" s="82">
        <f>VLOOKUP($A43,$A$2:$S$67,16,FALSE)</f>
        <v>262</v>
      </c>
      <c r="AG34" s="77">
        <f t="shared" si="12"/>
        <v>513</v>
      </c>
    </row>
    <row r="35" spans="1:33" ht="17.25" customHeight="1" x14ac:dyDescent="0.15">
      <c r="A35" s="67">
        <v>35</v>
      </c>
      <c r="B35" s="67" t="s">
        <v>96</v>
      </c>
      <c r="C35" s="67">
        <v>0</v>
      </c>
      <c r="E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V35" s="73" t="s">
        <v>97</v>
      </c>
      <c r="W35" s="77">
        <f t="shared" si="9"/>
        <v>21</v>
      </c>
      <c r="X35" s="77">
        <f t="shared" si="10"/>
        <v>23</v>
      </c>
      <c r="Y35" s="77">
        <f t="shared" si="11"/>
        <v>15</v>
      </c>
      <c r="Z35" s="77">
        <f t="shared" si="3"/>
        <v>38</v>
      </c>
      <c r="AA35" s="86"/>
      <c r="AB35" s="145" t="s">
        <v>98</v>
      </c>
      <c r="AC35" s="149"/>
      <c r="AD35" s="82">
        <f>VLOOKUP($A32,$A$2:$S$67,10,FALSE)</f>
        <v>696</v>
      </c>
      <c r="AE35" s="82">
        <f>VLOOKUP($A32,$A$2:$S$67,13,FALSE)</f>
        <v>944</v>
      </c>
      <c r="AF35" s="82">
        <f>VLOOKUP($A32,$A$2:$S$67,16,FALSE)</f>
        <v>1015</v>
      </c>
      <c r="AG35" s="77">
        <f t="shared" si="12"/>
        <v>1959</v>
      </c>
    </row>
    <row r="36" spans="1:33" ht="17.25" customHeight="1" x14ac:dyDescent="0.15">
      <c r="A36" s="67">
        <v>36</v>
      </c>
      <c r="B36" s="67" t="s">
        <v>99</v>
      </c>
      <c r="C36" s="67">
        <v>0</v>
      </c>
      <c r="E36" s="67">
        <v>0</v>
      </c>
      <c r="G36" s="67">
        <v>654</v>
      </c>
      <c r="H36" s="67">
        <v>3</v>
      </c>
      <c r="I36" s="67">
        <v>1</v>
      </c>
      <c r="J36" s="67">
        <v>658</v>
      </c>
      <c r="K36" s="67">
        <v>696</v>
      </c>
      <c r="L36" s="67">
        <v>3</v>
      </c>
      <c r="M36" s="67">
        <v>699</v>
      </c>
      <c r="N36" s="67">
        <v>797</v>
      </c>
      <c r="O36" s="67">
        <v>2</v>
      </c>
      <c r="P36" s="67">
        <v>799</v>
      </c>
      <c r="Q36" s="67">
        <v>1493</v>
      </c>
      <c r="R36" s="67">
        <v>5</v>
      </c>
      <c r="S36" s="67">
        <v>1498</v>
      </c>
      <c r="V36" s="73" t="s">
        <v>100</v>
      </c>
      <c r="W36" s="77">
        <f t="shared" si="9"/>
        <v>116</v>
      </c>
      <c r="X36" s="77">
        <f t="shared" si="10"/>
        <v>115</v>
      </c>
      <c r="Y36" s="77">
        <f t="shared" si="11"/>
        <v>138</v>
      </c>
      <c r="Z36" s="77">
        <f t="shared" si="3"/>
        <v>253</v>
      </c>
      <c r="AA36" s="86"/>
      <c r="AB36" s="145" t="s">
        <v>90</v>
      </c>
      <c r="AC36" s="149"/>
      <c r="AD36" s="82">
        <f>VLOOKUP($A33,$A$2:$S$67,10,FALSE)</f>
        <v>981</v>
      </c>
      <c r="AE36" s="82">
        <f>VLOOKUP($A33,$A$2:$S$67,13,FALSE)</f>
        <v>1456</v>
      </c>
      <c r="AF36" s="82">
        <f>VLOOKUP($A33,$A$2:$S$67,16,FALSE)</f>
        <v>1485</v>
      </c>
      <c r="AG36" s="77">
        <f t="shared" si="12"/>
        <v>2941</v>
      </c>
    </row>
    <row r="37" spans="1:33" ht="17.25" customHeight="1" x14ac:dyDescent="0.15">
      <c r="A37" s="67">
        <v>37</v>
      </c>
      <c r="B37" s="67" t="s">
        <v>101</v>
      </c>
      <c r="C37" s="67">
        <v>0</v>
      </c>
      <c r="E37" s="67">
        <v>0</v>
      </c>
      <c r="G37" s="67">
        <v>450</v>
      </c>
      <c r="H37" s="67">
        <v>0</v>
      </c>
      <c r="I37" s="67">
        <v>1</v>
      </c>
      <c r="J37" s="67">
        <v>451</v>
      </c>
      <c r="K37" s="67">
        <v>527</v>
      </c>
      <c r="L37" s="67">
        <v>1</v>
      </c>
      <c r="M37" s="67">
        <v>528</v>
      </c>
      <c r="N37" s="67">
        <v>587</v>
      </c>
      <c r="O37" s="67">
        <v>0</v>
      </c>
      <c r="P37" s="67">
        <v>587</v>
      </c>
      <c r="Q37" s="67">
        <v>1114</v>
      </c>
      <c r="R37" s="67">
        <v>1</v>
      </c>
      <c r="S37" s="67">
        <v>1115</v>
      </c>
      <c r="V37" s="73" t="s">
        <v>102</v>
      </c>
      <c r="W37" s="77">
        <f t="shared" si="9"/>
        <v>161</v>
      </c>
      <c r="X37" s="77">
        <f t="shared" si="10"/>
        <v>150</v>
      </c>
      <c r="Y37" s="77">
        <f t="shared" si="11"/>
        <v>169</v>
      </c>
      <c r="Z37" s="77">
        <f t="shared" si="3"/>
        <v>319</v>
      </c>
      <c r="AA37" s="86"/>
      <c r="AB37" s="145" t="s">
        <v>93</v>
      </c>
      <c r="AC37" s="149"/>
      <c r="AD37" s="82">
        <f>VLOOKUP($A34,$A$2:$S$67,10,FALSE)</f>
        <v>597</v>
      </c>
      <c r="AE37" s="82">
        <f>VLOOKUP($A34,$A$2:$S$67,13,FALSE)</f>
        <v>731</v>
      </c>
      <c r="AF37" s="82">
        <f>VLOOKUP($A34,$A$2:$S$67,16,FALSE)</f>
        <v>741</v>
      </c>
      <c r="AG37" s="77">
        <f t="shared" si="12"/>
        <v>1472</v>
      </c>
    </row>
    <row r="38" spans="1:33" ht="17.25" customHeight="1" x14ac:dyDescent="0.15">
      <c r="A38" s="67">
        <v>38</v>
      </c>
      <c r="B38" s="67" t="s">
        <v>103</v>
      </c>
      <c r="C38" s="67">
        <v>0</v>
      </c>
      <c r="E38" s="67">
        <v>0</v>
      </c>
      <c r="G38" s="67">
        <v>418</v>
      </c>
      <c r="H38" s="67">
        <v>1</v>
      </c>
      <c r="I38" s="67">
        <v>3</v>
      </c>
      <c r="J38" s="67">
        <v>422</v>
      </c>
      <c r="K38" s="67">
        <v>620</v>
      </c>
      <c r="L38" s="67">
        <v>3</v>
      </c>
      <c r="M38" s="67">
        <v>623</v>
      </c>
      <c r="N38" s="67">
        <v>645</v>
      </c>
      <c r="O38" s="67">
        <v>5</v>
      </c>
      <c r="P38" s="67">
        <v>650</v>
      </c>
      <c r="Q38" s="67">
        <v>1265</v>
      </c>
      <c r="R38" s="67">
        <v>8</v>
      </c>
      <c r="S38" s="67">
        <v>1273</v>
      </c>
      <c r="V38" s="73" t="s">
        <v>104</v>
      </c>
      <c r="W38" s="77">
        <f t="shared" si="9"/>
        <v>39</v>
      </c>
      <c r="X38" s="77">
        <f t="shared" si="10"/>
        <v>39</v>
      </c>
      <c r="Y38" s="77">
        <f t="shared" si="11"/>
        <v>36</v>
      </c>
      <c r="Z38" s="77">
        <f t="shared" si="3"/>
        <v>75</v>
      </c>
      <c r="AA38" s="74"/>
      <c r="AB38" s="145" t="s">
        <v>73</v>
      </c>
      <c r="AC38" s="149"/>
      <c r="AD38" s="77">
        <f>SUM(AD31:AD37)</f>
        <v>4146</v>
      </c>
      <c r="AE38" s="77">
        <f>SUM(AE31:AE37)</f>
        <v>5281</v>
      </c>
      <c r="AF38" s="77">
        <f>SUM(AF31:AF37)</f>
        <v>5601</v>
      </c>
      <c r="AG38" s="77">
        <f>SUM(AG31:AG37)</f>
        <v>10882</v>
      </c>
    </row>
    <row r="39" spans="1:33" ht="17.25" customHeight="1" x14ac:dyDescent="0.15">
      <c r="A39" s="67">
        <v>39</v>
      </c>
      <c r="B39" s="67" t="s">
        <v>105</v>
      </c>
      <c r="C39" s="67">
        <v>0</v>
      </c>
      <c r="E39" s="67">
        <v>0</v>
      </c>
      <c r="G39" s="67">
        <v>189</v>
      </c>
      <c r="H39" s="67">
        <v>1</v>
      </c>
      <c r="I39" s="67">
        <v>6</v>
      </c>
      <c r="J39" s="67">
        <v>196</v>
      </c>
      <c r="K39" s="67">
        <v>327</v>
      </c>
      <c r="L39" s="67">
        <v>2</v>
      </c>
      <c r="M39" s="67">
        <v>329</v>
      </c>
      <c r="N39" s="67">
        <v>316</v>
      </c>
      <c r="O39" s="67">
        <v>5</v>
      </c>
      <c r="P39" s="67">
        <v>321</v>
      </c>
      <c r="Q39" s="67">
        <v>643</v>
      </c>
      <c r="R39" s="67">
        <v>7</v>
      </c>
      <c r="S39" s="67">
        <v>650</v>
      </c>
      <c r="V39" s="73" t="s">
        <v>106</v>
      </c>
      <c r="W39" s="77">
        <f t="shared" si="9"/>
        <v>32</v>
      </c>
      <c r="X39" s="77">
        <f t="shared" si="10"/>
        <v>30</v>
      </c>
      <c r="Y39" s="77">
        <f t="shared" si="11"/>
        <v>34</v>
      </c>
      <c r="Z39" s="77">
        <f t="shared" si="3"/>
        <v>64</v>
      </c>
      <c r="AA39" s="74"/>
      <c r="AB39" s="83"/>
      <c r="AC39" s="100"/>
      <c r="AD39" s="100"/>
      <c r="AE39" s="100"/>
      <c r="AF39" s="100"/>
      <c r="AG39" s="100"/>
    </row>
    <row r="40" spans="1:33" ht="17.25" customHeight="1" x14ac:dyDescent="0.15">
      <c r="A40" s="67">
        <v>40</v>
      </c>
      <c r="B40" s="67" t="s">
        <v>107</v>
      </c>
      <c r="C40" s="67">
        <v>0</v>
      </c>
      <c r="E40" s="67">
        <v>0</v>
      </c>
      <c r="G40" s="67">
        <v>372</v>
      </c>
      <c r="H40" s="67">
        <v>4</v>
      </c>
      <c r="I40" s="67">
        <v>3</v>
      </c>
      <c r="J40" s="67">
        <v>379</v>
      </c>
      <c r="K40" s="67">
        <v>618</v>
      </c>
      <c r="L40" s="67">
        <v>3</v>
      </c>
      <c r="M40" s="67">
        <v>621</v>
      </c>
      <c r="N40" s="67">
        <v>636</v>
      </c>
      <c r="O40" s="67">
        <v>5</v>
      </c>
      <c r="P40" s="67">
        <v>641</v>
      </c>
      <c r="Q40" s="67">
        <v>1254</v>
      </c>
      <c r="R40" s="67">
        <v>8</v>
      </c>
      <c r="S40" s="67">
        <v>1262</v>
      </c>
      <c r="V40" s="73" t="s">
        <v>108</v>
      </c>
      <c r="W40" s="77">
        <f t="shared" si="9"/>
        <v>123</v>
      </c>
      <c r="X40" s="77">
        <f t="shared" si="10"/>
        <v>119</v>
      </c>
      <c r="Y40" s="77">
        <f t="shared" si="11"/>
        <v>138</v>
      </c>
      <c r="Z40" s="77">
        <f t="shared" si="3"/>
        <v>257</v>
      </c>
      <c r="AA40" s="74"/>
      <c r="AB40" s="83"/>
      <c r="AC40" s="100"/>
      <c r="AD40" s="100"/>
      <c r="AE40" s="100"/>
      <c r="AF40" s="100"/>
      <c r="AG40" s="100"/>
    </row>
    <row r="41" spans="1:33" ht="17.25" customHeight="1" x14ac:dyDescent="0.15">
      <c r="A41" s="67">
        <v>41</v>
      </c>
      <c r="B41" s="67" t="s">
        <v>109</v>
      </c>
      <c r="C41" s="67">
        <v>0</v>
      </c>
      <c r="E41" s="67">
        <v>0</v>
      </c>
      <c r="G41" s="67">
        <v>317</v>
      </c>
      <c r="H41" s="67">
        <v>2</v>
      </c>
      <c r="I41" s="67">
        <v>5</v>
      </c>
      <c r="J41" s="67">
        <v>324</v>
      </c>
      <c r="K41" s="67">
        <v>512</v>
      </c>
      <c r="L41" s="67">
        <v>2</v>
      </c>
      <c r="M41" s="67">
        <v>514</v>
      </c>
      <c r="N41" s="67">
        <v>537</v>
      </c>
      <c r="O41" s="67">
        <v>5</v>
      </c>
      <c r="P41" s="67">
        <v>542</v>
      </c>
      <c r="Q41" s="67">
        <v>1049</v>
      </c>
      <c r="R41" s="67">
        <v>7</v>
      </c>
      <c r="S41" s="67">
        <v>1056</v>
      </c>
      <c r="V41" s="73" t="s">
        <v>110</v>
      </c>
      <c r="W41" s="77">
        <f t="shared" si="9"/>
        <v>51</v>
      </c>
      <c r="X41" s="77">
        <f t="shared" si="10"/>
        <v>50</v>
      </c>
      <c r="Y41" s="77">
        <f t="shared" si="11"/>
        <v>57</v>
      </c>
      <c r="Z41" s="77">
        <f t="shared" si="3"/>
        <v>107</v>
      </c>
      <c r="AA41" s="74"/>
      <c r="AB41" s="83"/>
      <c r="AC41" s="100"/>
      <c r="AD41" s="100"/>
      <c r="AE41" s="100"/>
      <c r="AF41" s="100"/>
      <c r="AG41" s="100"/>
    </row>
    <row r="42" spans="1:33" ht="17.25" customHeight="1" x14ac:dyDescent="0.15">
      <c r="A42" s="67">
        <v>42</v>
      </c>
      <c r="B42" s="67" t="s">
        <v>111</v>
      </c>
      <c r="C42" s="67">
        <v>0</v>
      </c>
      <c r="E42" s="67">
        <v>0</v>
      </c>
      <c r="G42" s="67">
        <v>258</v>
      </c>
      <c r="H42" s="67">
        <v>4</v>
      </c>
      <c r="I42" s="67">
        <v>4</v>
      </c>
      <c r="J42" s="67">
        <v>266</v>
      </c>
      <c r="K42" s="67">
        <v>250</v>
      </c>
      <c r="L42" s="67">
        <v>3</v>
      </c>
      <c r="M42" s="67">
        <v>253</v>
      </c>
      <c r="N42" s="67">
        <v>302</v>
      </c>
      <c r="O42" s="67">
        <v>7</v>
      </c>
      <c r="P42" s="67">
        <v>309</v>
      </c>
      <c r="Q42" s="67">
        <v>552</v>
      </c>
      <c r="R42" s="67">
        <v>10</v>
      </c>
      <c r="S42" s="67">
        <v>562</v>
      </c>
      <c r="V42" s="73" t="s">
        <v>112</v>
      </c>
      <c r="W42" s="77">
        <f t="shared" si="9"/>
        <v>164</v>
      </c>
      <c r="X42" s="77">
        <f t="shared" si="10"/>
        <v>134</v>
      </c>
      <c r="Y42" s="77">
        <f t="shared" si="11"/>
        <v>154</v>
      </c>
      <c r="Z42" s="77">
        <f t="shared" si="3"/>
        <v>288</v>
      </c>
      <c r="AA42" s="74"/>
      <c r="AB42" s="101"/>
      <c r="AC42" s="102"/>
      <c r="AD42" s="101"/>
      <c r="AE42" s="101"/>
      <c r="AF42" s="101"/>
      <c r="AG42" s="101"/>
    </row>
    <row r="43" spans="1:33" ht="17.25" customHeight="1" x14ac:dyDescent="0.15">
      <c r="A43" s="67">
        <v>43</v>
      </c>
      <c r="B43" s="67" t="s">
        <v>113</v>
      </c>
      <c r="C43" s="67">
        <v>0</v>
      </c>
      <c r="E43" s="67">
        <v>0</v>
      </c>
      <c r="G43" s="67">
        <v>237</v>
      </c>
      <c r="H43" s="67">
        <v>0</v>
      </c>
      <c r="I43" s="67">
        <v>0</v>
      </c>
      <c r="J43" s="67">
        <v>237</v>
      </c>
      <c r="K43" s="67">
        <v>251</v>
      </c>
      <c r="L43" s="67">
        <v>0</v>
      </c>
      <c r="M43" s="67">
        <v>251</v>
      </c>
      <c r="N43" s="67">
        <v>262</v>
      </c>
      <c r="O43" s="67">
        <v>0</v>
      </c>
      <c r="P43" s="67">
        <v>262</v>
      </c>
      <c r="Q43" s="67">
        <v>513</v>
      </c>
      <c r="R43" s="67">
        <v>0</v>
      </c>
      <c r="S43" s="67">
        <v>513</v>
      </c>
      <c r="V43" s="73" t="s">
        <v>114</v>
      </c>
      <c r="W43" s="77">
        <f t="shared" si="9"/>
        <v>46</v>
      </c>
      <c r="X43" s="77">
        <f t="shared" si="10"/>
        <v>43</v>
      </c>
      <c r="Y43" s="77">
        <f t="shared" si="11"/>
        <v>51</v>
      </c>
      <c r="Z43" s="77">
        <f t="shared" si="3"/>
        <v>94</v>
      </c>
      <c r="AA43" s="74"/>
      <c r="AB43" s="74"/>
      <c r="AC43" s="96" t="s">
        <v>115</v>
      </c>
      <c r="AD43" s="88"/>
      <c r="AE43" s="101"/>
      <c r="AF43" s="101"/>
      <c r="AG43" s="99"/>
    </row>
    <row r="44" spans="1:33" ht="17.25" customHeight="1" x14ac:dyDescent="0.15">
      <c r="A44" s="67">
        <v>50</v>
      </c>
      <c r="B44" s="67" t="s">
        <v>80</v>
      </c>
      <c r="C44" s="67">
        <v>0</v>
      </c>
      <c r="E44" s="67">
        <v>0</v>
      </c>
      <c r="G44" s="67">
        <v>44</v>
      </c>
      <c r="H44" s="67">
        <v>0</v>
      </c>
      <c r="I44" s="67">
        <v>0</v>
      </c>
      <c r="J44" s="67">
        <v>44</v>
      </c>
      <c r="K44" s="67">
        <v>38</v>
      </c>
      <c r="L44" s="67">
        <v>0</v>
      </c>
      <c r="M44" s="67">
        <v>38</v>
      </c>
      <c r="N44" s="67">
        <v>45</v>
      </c>
      <c r="O44" s="67">
        <v>0</v>
      </c>
      <c r="P44" s="67">
        <v>45</v>
      </c>
      <c r="Q44" s="67">
        <v>83</v>
      </c>
      <c r="R44" s="67">
        <v>0</v>
      </c>
      <c r="S44" s="67">
        <v>83</v>
      </c>
      <c r="V44" s="73" t="s">
        <v>116</v>
      </c>
      <c r="W44" s="77">
        <f t="shared" si="9"/>
        <v>104</v>
      </c>
      <c r="X44" s="77">
        <f t="shared" si="10"/>
        <v>90</v>
      </c>
      <c r="Y44" s="77">
        <f t="shared" si="11"/>
        <v>108</v>
      </c>
      <c r="Z44" s="77">
        <f t="shared" si="3"/>
        <v>198</v>
      </c>
      <c r="AA44" s="74"/>
      <c r="AB44" s="88"/>
      <c r="AC44" s="103"/>
      <c r="AD44" s="73" t="s">
        <v>22</v>
      </c>
      <c r="AE44" s="73" t="s">
        <v>23</v>
      </c>
      <c r="AF44" s="73" t="s">
        <v>24</v>
      </c>
      <c r="AG44" s="73" t="s">
        <v>25</v>
      </c>
    </row>
    <row r="45" spans="1:33" ht="17.25" customHeight="1" x14ac:dyDescent="0.15">
      <c r="A45" s="67">
        <v>51</v>
      </c>
      <c r="B45" s="67" t="s">
        <v>83</v>
      </c>
      <c r="C45" s="67">
        <v>0</v>
      </c>
      <c r="E45" s="67">
        <v>0</v>
      </c>
      <c r="G45" s="67">
        <v>82</v>
      </c>
      <c r="H45" s="67">
        <v>0</v>
      </c>
      <c r="I45" s="67">
        <v>0</v>
      </c>
      <c r="J45" s="67">
        <v>82</v>
      </c>
      <c r="K45" s="67">
        <v>90</v>
      </c>
      <c r="L45" s="67">
        <v>0</v>
      </c>
      <c r="M45" s="67">
        <v>90</v>
      </c>
      <c r="N45" s="67">
        <v>92</v>
      </c>
      <c r="O45" s="67">
        <v>0</v>
      </c>
      <c r="P45" s="67">
        <v>92</v>
      </c>
      <c r="Q45" s="67">
        <v>182</v>
      </c>
      <c r="R45" s="67">
        <v>0</v>
      </c>
      <c r="S45" s="67">
        <v>182</v>
      </c>
      <c r="V45" s="73" t="s">
        <v>117</v>
      </c>
      <c r="W45" s="77">
        <f t="shared" si="9"/>
        <v>18</v>
      </c>
      <c r="X45" s="77">
        <f t="shared" si="10"/>
        <v>14</v>
      </c>
      <c r="Y45" s="77">
        <f t="shared" si="11"/>
        <v>10</v>
      </c>
      <c r="Z45" s="77">
        <f t="shared" si="3"/>
        <v>24</v>
      </c>
      <c r="AA45" s="74"/>
      <c r="AB45" s="145" t="s">
        <v>118</v>
      </c>
      <c r="AC45" s="149"/>
      <c r="AD45" s="82">
        <f>VLOOKUP($A37,$A$2:$S$67,10,FALSE)</f>
        <v>451</v>
      </c>
      <c r="AE45" s="82">
        <f>VLOOKUP($A37,$A$2:$S$67,13,FALSE)</f>
        <v>528</v>
      </c>
      <c r="AF45" s="82">
        <f>VLOOKUP($A37,$A$2:$S$67,16,FALSE)</f>
        <v>587</v>
      </c>
      <c r="AG45" s="77">
        <f>AE45+AF45</f>
        <v>1115</v>
      </c>
    </row>
    <row r="46" spans="1:33" ht="17.25" customHeight="1" x14ac:dyDescent="0.15">
      <c r="A46" s="67">
        <v>52</v>
      </c>
      <c r="B46" s="67" t="s">
        <v>85</v>
      </c>
      <c r="C46" s="67">
        <v>0</v>
      </c>
      <c r="E46" s="67">
        <v>0</v>
      </c>
      <c r="G46" s="67">
        <v>68</v>
      </c>
      <c r="H46" s="67">
        <v>0</v>
      </c>
      <c r="I46" s="67">
        <v>0</v>
      </c>
      <c r="J46" s="67">
        <v>68</v>
      </c>
      <c r="K46" s="67">
        <v>69</v>
      </c>
      <c r="L46" s="67">
        <v>0</v>
      </c>
      <c r="M46" s="67">
        <v>69</v>
      </c>
      <c r="N46" s="67">
        <v>75</v>
      </c>
      <c r="O46" s="67">
        <v>0</v>
      </c>
      <c r="P46" s="67">
        <v>75</v>
      </c>
      <c r="Q46" s="67">
        <v>144</v>
      </c>
      <c r="R46" s="67">
        <v>0</v>
      </c>
      <c r="S46" s="67">
        <v>144</v>
      </c>
      <c r="V46" s="73" t="s">
        <v>119</v>
      </c>
      <c r="W46" s="77">
        <f t="shared" si="9"/>
        <v>112</v>
      </c>
      <c r="X46" s="77">
        <f t="shared" si="10"/>
        <v>126</v>
      </c>
      <c r="Y46" s="77">
        <f t="shared" si="11"/>
        <v>135</v>
      </c>
      <c r="Z46" s="77">
        <f t="shared" si="3"/>
        <v>261</v>
      </c>
      <c r="AA46" s="86"/>
      <c r="AB46" s="145" t="s">
        <v>120</v>
      </c>
      <c r="AC46" s="149"/>
      <c r="AD46" s="82">
        <f>VLOOKUP($A38,$A$2:$S$67,10,FALSE)</f>
        <v>422</v>
      </c>
      <c r="AE46" s="82">
        <f>VLOOKUP($A38,$A$2:$S$67,13,FALSE)</f>
        <v>623</v>
      </c>
      <c r="AF46" s="82">
        <f>VLOOKUP($A38,$A$2:$S$67,16,FALSE)</f>
        <v>650</v>
      </c>
      <c r="AG46" s="77">
        <f>AE46+AF46</f>
        <v>1273</v>
      </c>
    </row>
    <row r="47" spans="1:33" ht="17.25" customHeight="1" x14ac:dyDescent="0.15">
      <c r="A47" s="67">
        <v>53</v>
      </c>
      <c r="B47" s="67" t="s">
        <v>88</v>
      </c>
      <c r="C47" s="67">
        <v>0</v>
      </c>
      <c r="E47" s="67">
        <v>0</v>
      </c>
      <c r="G47" s="67">
        <v>45</v>
      </c>
      <c r="H47" s="67">
        <v>0</v>
      </c>
      <c r="I47" s="67">
        <v>0</v>
      </c>
      <c r="J47" s="67">
        <v>45</v>
      </c>
      <c r="K47" s="67">
        <v>46</v>
      </c>
      <c r="L47" s="67">
        <v>0</v>
      </c>
      <c r="M47" s="67">
        <v>46</v>
      </c>
      <c r="N47" s="67">
        <v>44</v>
      </c>
      <c r="O47" s="67">
        <v>0</v>
      </c>
      <c r="P47" s="67">
        <v>44</v>
      </c>
      <c r="Q47" s="67">
        <v>90</v>
      </c>
      <c r="R47" s="67">
        <v>0</v>
      </c>
      <c r="S47" s="67">
        <v>90</v>
      </c>
      <c r="V47" s="73" t="s">
        <v>121</v>
      </c>
      <c r="W47" s="77">
        <f t="shared" si="9"/>
        <v>60</v>
      </c>
      <c r="X47" s="77">
        <f t="shared" si="10"/>
        <v>56</v>
      </c>
      <c r="Y47" s="77">
        <f t="shared" si="11"/>
        <v>67</v>
      </c>
      <c r="Z47" s="77">
        <f t="shared" si="3"/>
        <v>123</v>
      </c>
      <c r="AA47" s="86"/>
      <c r="AB47" s="145" t="s">
        <v>122</v>
      </c>
      <c r="AC47" s="149"/>
      <c r="AD47" s="82">
        <f>VLOOKUP($A39,$A$2:$S$67,10,FALSE)</f>
        <v>196</v>
      </c>
      <c r="AE47" s="82">
        <f>VLOOKUP($A39,$A$2:$S$67,13,FALSE)</f>
        <v>329</v>
      </c>
      <c r="AF47" s="82">
        <f>VLOOKUP($A39,$A$2:$S$67,16,FALSE)</f>
        <v>321</v>
      </c>
      <c r="AG47" s="77">
        <f>AE47+AF47</f>
        <v>650</v>
      </c>
    </row>
    <row r="48" spans="1:33" ht="17.25" customHeight="1" x14ac:dyDescent="0.15">
      <c r="A48" s="67">
        <v>54</v>
      </c>
      <c r="B48" s="67" t="s">
        <v>91</v>
      </c>
      <c r="C48" s="67">
        <v>0</v>
      </c>
      <c r="E48" s="67">
        <v>0</v>
      </c>
      <c r="G48" s="67">
        <v>12</v>
      </c>
      <c r="H48" s="67">
        <v>0</v>
      </c>
      <c r="I48" s="67">
        <v>0</v>
      </c>
      <c r="J48" s="67">
        <v>12</v>
      </c>
      <c r="K48" s="67">
        <v>13</v>
      </c>
      <c r="L48" s="67">
        <v>0</v>
      </c>
      <c r="M48" s="67">
        <v>13</v>
      </c>
      <c r="N48" s="67">
        <v>15</v>
      </c>
      <c r="O48" s="67">
        <v>0</v>
      </c>
      <c r="P48" s="67">
        <v>15</v>
      </c>
      <c r="Q48" s="67">
        <v>28</v>
      </c>
      <c r="R48" s="67">
        <v>0</v>
      </c>
      <c r="S48" s="67">
        <v>28</v>
      </c>
      <c r="V48" s="73" t="s">
        <v>123</v>
      </c>
      <c r="W48" s="77">
        <f t="shared" si="9"/>
        <v>378</v>
      </c>
      <c r="X48" s="77">
        <f t="shared" si="10"/>
        <v>404</v>
      </c>
      <c r="Y48" s="77">
        <f t="shared" si="11"/>
        <v>385</v>
      </c>
      <c r="Z48" s="77">
        <f t="shared" si="3"/>
        <v>789</v>
      </c>
      <c r="AA48" s="86"/>
      <c r="AB48" s="145" t="s">
        <v>124</v>
      </c>
      <c r="AC48" s="149"/>
      <c r="AD48" s="82">
        <f>VLOOKUP($A40,$A$2:$S$67,10,FALSE)</f>
        <v>379</v>
      </c>
      <c r="AE48" s="82">
        <f>VLOOKUP($A40,$A$2:$S$67,13,FALSE)</f>
        <v>621</v>
      </c>
      <c r="AF48" s="82">
        <f>VLOOKUP($A40,$A$2:$S$67,16,FALSE)</f>
        <v>641</v>
      </c>
      <c r="AG48" s="77">
        <f>AE48+AF48</f>
        <v>1262</v>
      </c>
    </row>
    <row r="49" spans="1:33" ht="17.25" customHeight="1" x14ac:dyDescent="0.15">
      <c r="A49" s="67">
        <v>55</v>
      </c>
      <c r="B49" s="67" t="s">
        <v>94</v>
      </c>
      <c r="C49" s="67">
        <v>0</v>
      </c>
      <c r="E49" s="67">
        <v>0</v>
      </c>
      <c r="G49" s="67">
        <v>45</v>
      </c>
      <c r="H49" s="67">
        <v>0</v>
      </c>
      <c r="I49" s="67">
        <v>0</v>
      </c>
      <c r="J49" s="67">
        <v>45</v>
      </c>
      <c r="K49" s="67">
        <v>54</v>
      </c>
      <c r="L49" s="67">
        <v>0</v>
      </c>
      <c r="M49" s="67">
        <v>54</v>
      </c>
      <c r="N49" s="67">
        <v>52</v>
      </c>
      <c r="O49" s="67">
        <v>0</v>
      </c>
      <c r="P49" s="67">
        <v>52</v>
      </c>
      <c r="Q49" s="67">
        <v>106</v>
      </c>
      <c r="R49" s="67">
        <v>0</v>
      </c>
      <c r="S49" s="67">
        <v>106</v>
      </c>
      <c r="V49" s="73" t="s">
        <v>125</v>
      </c>
      <c r="W49" s="77">
        <f t="shared" si="9"/>
        <v>17</v>
      </c>
      <c r="X49" s="77">
        <f t="shared" si="10"/>
        <v>14</v>
      </c>
      <c r="Y49" s="77">
        <f t="shared" si="11"/>
        <v>16</v>
      </c>
      <c r="Z49" s="77">
        <f t="shared" si="3"/>
        <v>30</v>
      </c>
      <c r="AA49" s="74"/>
      <c r="AB49" s="145" t="s">
        <v>109</v>
      </c>
      <c r="AC49" s="149"/>
      <c r="AD49" s="82">
        <f>VLOOKUP($A41,$A$2:$S$67,10,FALSE)</f>
        <v>324</v>
      </c>
      <c r="AE49" s="82">
        <f>VLOOKUP($A41,$A$2:$S$67,13,FALSE)</f>
        <v>514</v>
      </c>
      <c r="AF49" s="82">
        <f>VLOOKUP($A41,$A$2:$S$67,16,FALSE)</f>
        <v>542</v>
      </c>
      <c r="AG49" s="77">
        <f>AE49+AF49</f>
        <v>1056</v>
      </c>
    </row>
    <row r="50" spans="1:33" ht="17.25" customHeight="1" x14ac:dyDescent="0.15">
      <c r="A50" s="67">
        <v>56</v>
      </c>
      <c r="B50" s="67" t="s">
        <v>97</v>
      </c>
      <c r="C50" s="67">
        <v>0</v>
      </c>
      <c r="E50" s="67">
        <v>0</v>
      </c>
      <c r="G50" s="67">
        <v>21</v>
      </c>
      <c r="H50" s="67">
        <v>0</v>
      </c>
      <c r="I50" s="67">
        <v>0</v>
      </c>
      <c r="J50" s="67">
        <v>21</v>
      </c>
      <c r="K50" s="67">
        <v>23</v>
      </c>
      <c r="L50" s="67">
        <v>0</v>
      </c>
      <c r="M50" s="67">
        <v>23</v>
      </c>
      <c r="N50" s="67">
        <v>15</v>
      </c>
      <c r="O50" s="67">
        <v>0</v>
      </c>
      <c r="P50" s="67">
        <v>15</v>
      </c>
      <c r="Q50" s="67">
        <v>38</v>
      </c>
      <c r="R50" s="67">
        <v>0</v>
      </c>
      <c r="S50" s="67">
        <v>38</v>
      </c>
      <c r="V50" s="73" t="s">
        <v>126</v>
      </c>
      <c r="W50" s="77">
        <f t="shared" si="9"/>
        <v>38</v>
      </c>
      <c r="X50" s="77">
        <f t="shared" si="10"/>
        <v>37</v>
      </c>
      <c r="Y50" s="77">
        <f t="shared" si="11"/>
        <v>34</v>
      </c>
      <c r="Z50" s="77">
        <f t="shared" si="3"/>
        <v>71</v>
      </c>
      <c r="AA50" s="74"/>
      <c r="AB50" s="145" t="s">
        <v>73</v>
      </c>
      <c r="AC50" s="149"/>
      <c r="AD50" s="77">
        <f>SUM(AD45:AD49)</f>
        <v>1772</v>
      </c>
      <c r="AE50" s="77">
        <f>SUM(AE45:AE49)</f>
        <v>2615</v>
      </c>
      <c r="AF50" s="77">
        <f>SUM(AF45:AF49)</f>
        <v>2741</v>
      </c>
      <c r="AG50" s="77">
        <f>SUM(AG45:AG49)</f>
        <v>5356</v>
      </c>
    </row>
    <row r="51" spans="1:33" ht="17.25" customHeight="1" x14ac:dyDescent="0.15">
      <c r="A51" s="67">
        <v>57</v>
      </c>
      <c r="B51" s="67" t="s">
        <v>100</v>
      </c>
      <c r="C51" s="67">
        <v>0</v>
      </c>
      <c r="E51" s="67">
        <v>0</v>
      </c>
      <c r="G51" s="67">
        <v>113</v>
      </c>
      <c r="H51" s="67">
        <v>3</v>
      </c>
      <c r="I51" s="67">
        <v>0</v>
      </c>
      <c r="J51" s="67">
        <v>116</v>
      </c>
      <c r="K51" s="67">
        <v>112</v>
      </c>
      <c r="L51" s="67">
        <v>3</v>
      </c>
      <c r="M51" s="67">
        <v>115</v>
      </c>
      <c r="N51" s="67">
        <v>138</v>
      </c>
      <c r="O51" s="67">
        <v>0</v>
      </c>
      <c r="P51" s="67">
        <v>138</v>
      </c>
      <c r="Q51" s="67">
        <v>250</v>
      </c>
      <c r="R51" s="67">
        <v>3</v>
      </c>
      <c r="S51" s="67">
        <v>253</v>
      </c>
      <c r="V51" s="73" t="s">
        <v>127</v>
      </c>
      <c r="W51" s="77">
        <f t="shared" si="9"/>
        <v>20</v>
      </c>
      <c r="X51" s="77">
        <f t="shared" si="10"/>
        <v>20</v>
      </c>
      <c r="Y51" s="77">
        <f t="shared" si="11"/>
        <v>17</v>
      </c>
      <c r="Z51" s="77">
        <f t="shared" si="3"/>
        <v>37</v>
      </c>
      <c r="AA51" s="74"/>
      <c r="AB51" s="83"/>
      <c r="AC51" s="100"/>
    </row>
    <row r="52" spans="1:33" ht="17.25" customHeight="1" x14ac:dyDescent="0.15">
      <c r="A52" s="67">
        <v>58</v>
      </c>
      <c r="B52" s="67" t="s">
        <v>102</v>
      </c>
      <c r="C52" s="67">
        <v>0</v>
      </c>
      <c r="E52" s="67">
        <v>0</v>
      </c>
      <c r="G52" s="67">
        <v>149</v>
      </c>
      <c r="H52" s="67">
        <v>11</v>
      </c>
      <c r="I52" s="67">
        <v>1</v>
      </c>
      <c r="J52" s="67">
        <v>161</v>
      </c>
      <c r="K52" s="67">
        <v>149</v>
      </c>
      <c r="L52" s="67">
        <v>1</v>
      </c>
      <c r="M52" s="67">
        <v>150</v>
      </c>
      <c r="N52" s="67">
        <v>158</v>
      </c>
      <c r="O52" s="67">
        <v>11</v>
      </c>
      <c r="P52" s="67">
        <v>169</v>
      </c>
      <c r="Q52" s="67">
        <v>307</v>
      </c>
      <c r="R52" s="67">
        <v>12</v>
      </c>
      <c r="S52" s="67">
        <v>319</v>
      </c>
      <c r="V52" s="73" t="s">
        <v>128</v>
      </c>
      <c r="W52" s="77">
        <f t="shared" si="9"/>
        <v>55</v>
      </c>
      <c r="X52" s="77">
        <f t="shared" si="10"/>
        <v>60</v>
      </c>
      <c r="Y52" s="77">
        <f t="shared" si="11"/>
        <v>66</v>
      </c>
      <c r="Z52" s="77">
        <f t="shared" si="3"/>
        <v>126</v>
      </c>
      <c r="AA52" s="74"/>
      <c r="AB52" s="83"/>
      <c r="AC52" s="100"/>
      <c r="AD52" s="100"/>
      <c r="AE52" s="100"/>
      <c r="AF52" s="100"/>
      <c r="AG52" s="100"/>
    </row>
    <row r="53" spans="1:33" ht="14.25" x14ac:dyDescent="0.15">
      <c r="A53" s="67">
        <v>59</v>
      </c>
      <c r="B53" s="67" t="s">
        <v>104</v>
      </c>
      <c r="C53" s="67">
        <v>0</v>
      </c>
      <c r="E53" s="67">
        <v>0</v>
      </c>
      <c r="G53" s="67">
        <v>37</v>
      </c>
      <c r="H53" s="67">
        <v>0</v>
      </c>
      <c r="I53" s="67">
        <v>2</v>
      </c>
      <c r="J53" s="67">
        <v>39</v>
      </c>
      <c r="K53" s="67">
        <v>39</v>
      </c>
      <c r="L53" s="67">
        <v>0</v>
      </c>
      <c r="M53" s="67">
        <v>39</v>
      </c>
      <c r="N53" s="67">
        <v>34</v>
      </c>
      <c r="O53" s="67">
        <v>2</v>
      </c>
      <c r="P53" s="67">
        <v>36</v>
      </c>
      <c r="Q53" s="67">
        <v>73</v>
      </c>
      <c r="R53" s="67">
        <v>2</v>
      </c>
      <c r="S53" s="67">
        <v>75</v>
      </c>
      <c r="AB53" s="83"/>
      <c r="AC53" s="83"/>
      <c r="AD53" s="83"/>
      <c r="AE53" s="83"/>
      <c r="AF53" s="83"/>
      <c r="AG53" s="83"/>
    </row>
    <row r="54" spans="1:33" x14ac:dyDescent="0.15">
      <c r="A54" s="67">
        <v>60</v>
      </c>
      <c r="B54" s="67" t="s">
        <v>106</v>
      </c>
      <c r="C54" s="67">
        <v>0</v>
      </c>
      <c r="E54" s="67">
        <v>0</v>
      </c>
      <c r="G54" s="67">
        <v>32</v>
      </c>
      <c r="H54" s="67">
        <v>0</v>
      </c>
      <c r="I54" s="67">
        <v>0</v>
      </c>
      <c r="J54" s="67">
        <v>32</v>
      </c>
      <c r="K54" s="67">
        <v>30</v>
      </c>
      <c r="L54" s="67">
        <v>0</v>
      </c>
      <c r="M54" s="67">
        <v>30</v>
      </c>
      <c r="N54" s="67">
        <v>34</v>
      </c>
      <c r="O54" s="67">
        <v>0</v>
      </c>
      <c r="P54" s="67">
        <v>34</v>
      </c>
      <c r="Q54" s="67">
        <v>64</v>
      </c>
      <c r="R54" s="67">
        <v>0</v>
      </c>
      <c r="S54" s="67">
        <v>64</v>
      </c>
    </row>
    <row r="55" spans="1:33" ht="14.25" x14ac:dyDescent="0.15">
      <c r="A55" s="67">
        <v>61</v>
      </c>
      <c r="B55" s="67" t="s">
        <v>108</v>
      </c>
      <c r="C55" s="67">
        <v>0</v>
      </c>
      <c r="E55" s="67">
        <v>0</v>
      </c>
      <c r="G55" s="67">
        <v>104</v>
      </c>
      <c r="H55" s="67">
        <v>19</v>
      </c>
      <c r="I55" s="67">
        <v>0</v>
      </c>
      <c r="J55" s="67">
        <v>123</v>
      </c>
      <c r="K55" s="67">
        <v>113</v>
      </c>
      <c r="L55" s="67">
        <v>6</v>
      </c>
      <c r="M55" s="67">
        <v>119</v>
      </c>
      <c r="N55" s="67">
        <v>125</v>
      </c>
      <c r="O55" s="67">
        <v>13</v>
      </c>
      <c r="P55" s="67">
        <v>138</v>
      </c>
      <c r="Q55" s="67">
        <v>238</v>
      </c>
      <c r="R55" s="67">
        <v>19</v>
      </c>
      <c r="S55" s="67">
        <v>257</v>
      </c>
      <c r="V55" s="32"/>
    </row>
    <row r="56" spans="1:33" x14ac:dyDescent="0.15">
      <c r="A56" s="67">
        <v>62</v>
      </c>
      <c r="B56" s="67" t="s">
        <v>110</v>
      </c>
      <c r="C56" s="67">
        <v>0</v>
      </c>
      <c r="E56" s="67">
        <v>0</v>
      </c>
      <c r="G56" s="67">
        <v>51</v>
      </c>
      <c r="H56" s="67">
        <v>0</v>
      </c>
      <c r="I56" s="67">
        <v>0</v>
      </c>
      <c r="J56" s="67">
        <v>51</v>
      </c>
      <c r="K56" s="67">
        <v>50</v>
      </c>
      <c r="L56" s="67">
        <v>0</v>
      </c>
      <c r="M56" s="67">
        <v>50</v>
      </c>
      <c r="N56" s="67">
        <v>57</v>
      </c>
      <c r="O56" s="67">
        <v>0</v>
      </c>
      <c r="P56" s="67">
        <v>57</v>
      </c>
      <c r="Q56" s="67">
        <v>107</v>
      </c>
      <c r="R56" s="67">
        <v>0</v>
      </c>
      <c r="S56" s="67">
        <v>107</v>
      </c>
    </row>
    <row r="57" spans="1:33" x14ac:dyDescent="0.15">
      <c r="A57" s="67">
        <v>63</v>
      </c>
      <c r="B57" s="67" t="s">
        <v>112</v>
      </c>
      <c r="C57" s="67">
        <v>0</v>
      </c>
      <c r="E57" s="67">
        <v>0</v>
      </c>
      <c r="G57" s="67">
        <v>151</v>
      </c>
      <c r="H57" s="67">
        <v>12</v>
      </c>
      <c r="I57" s="67">
        <v>1</v>
      </c>
      <c r="J57" s="67">
        <v>164</v>
      </c>
      <c r="K57" s="67">
        <v>134</v>
      </c>
      <c r="L57" s="67">
        <v>0</v>
      </c>
      <c r="M57" s="67">
        <v>134</v>
      </c>
      <c r="N57" s="67">
        <v>140</v>
      </c>
      <c r="O57" s="67">
        <v>14</v>
      </c>
      <c r="P57" s="67">
        <v>154</v>
      </c>
      <c r="Q57" s="67">
        <v>274</v>
      </c>
      <c r="R57" s="67">
        <v>14</v>
      </c>
      <c r="S57" s="67">
        <v>288</v>
      </c>
    </row>
    <row r="58" spans="1:33" x14ac:dyDescent="0.15">
      <c r="A58" s="67">
        <v>64</v>
      </c>
      <c r="B58" s="67" t="s">
        <v>114</v>
      </c>
      <c r="C58" s="67">
        <v>0</v>
      </c>
      <c r="E58" s="67">
        <v>0</v>
      </c>
      <c r="G58" s="67">
        <v>46</v>
      </c>
      <c r="H58" s="67">
        <v>0</v>
      </c>
      <c r="I58" s="67">
        <v>0</v>
      </c>
      <c r="J58" s="67">
        <v>46</v>
      </c>
      <c r="K58" s="67">
        <v>43</v>
      </c>
      <c r="L58" s="67">
        <v>0</v>
      </c>
      <c r="M58" s="67">
        <v>43</v>
      </c>
      <c r="N58" s="67">
        <v>51</v>
      </c>
      <c r="O58" s="67">
        <v>0</v>
      </c>
      <c r="P58" s="67">
        <v>51</v>
      </c>
      <c r="Q58" s="67">
        <v>94</v>
      </c>
      <c r="R58" s="67">
        <v>0</v>
      </c>
      <c r="S58" s="67">
        <v>94</v>
      </c>
    </row>
    <row r="59" spans="1:33" x14ac:dyDescent="0.15">
      <c r="A59" s="67">
        <v>65</v>
      </c>
      <c r="B59" s="67" t="s">
        <v>116</v>
      </c>
      <c r="C59" s="67">
        <v>0</v>
      </c>
      <c r="E59" s="67">
        <v>0</v>
      </c>
      <c r="G59" s="67">
        <v>103</v>
      </c>
      <c r="H59" s="67">
        <v>0</v>
      </c>
      <c r="I59" s="67">
        <v>1</v>
      </c>
      <c r="J59" s="67">
        <v>104</v>
      </c>
      <c r="K59" s="67">
        <v>89</v>
      </c>
      <c r="L59" s="67">
        <v>1</v>
      </c>
      <c r="M59" s="67">
        <v>90</v>
      </c>
      <c r="N59" s="67">
        <v>108</v>
      </c>
      <c r="O59" s="67">
        <v>0</v>
      </c>
      <c r="P59" s="67">
        <v>108</v>
      </c>
      <c r="Q59" s="67">
        <v>197</v>
      </c>
      <c r="R59" s="67">
        <v>1</v>
      </c>
      <c r="S59" s="67">
        <v>198</v>
      </c>
    </row>
    <row r="60" spans="1:33" x14ac:dyDescent="0.15">
      <c r="A60" s="67">
        <v>66</v>
      </c>
      <c r="B60" s="67" t="s">
        <v>117</v>
      </c>
      <c r="C60" s="67">
        <v>0</v>
      </c>
      <c r="E60" s="67">
        <v>0</v>
      </c>
      <c r="G60" s="67">
        <v>15</v>
      </c>
      <c r="H60" s="67">
        <v>3</v>
      </c>
      <c r="I60" s="67">
        <v>0</v>
      </c>
      <c r="J60" s="67">
        <v>18</v>
      </c>
      <c r="K60" s="67">
        <v>11</v>
      </c>
      <c r="L60" s="67">
        <v>3</v>
      </c>
      <c r="M60" s="67">
        <v>14</v>
      </c>
      <c r="N60" s="67">
        <v>10</v>
      </c>
      <c r="O60" s="67">
        <v>0</v>
      </c>
      <c r="P60" s="67">
        <v>10</v>
      </c>
      <c r="Q60" s="67">
        <v>21</v>
      </c>
      <c r="R60" s="67">
        <v>3</v>
      </c>
      <c r="S60" s="67">
        <v>24</v>
      </c>
    </row>
    <row r="61" spans="1:33" x14ac:dyDescent="0.15">
      <c r="A61" s="67">
        <v>67</v>
      </c>
      <c r="B61" s="67" t="s">
        <v>119</v>
      </c>
      <c r="C61" s="67">
        <v>0</v>
      </c>
      <c r="E61" s="67">
        <v>0</v>
      </c>
      <c r="G61" s="67">
        <v>110</v>
      </c>
      <c r="H61" s="67">
        <v>1</v>
      </c>
      <c r="I61" s="67">
        <v>1</v>
      </c>
      <c r="J61" s="67">
        <v>112</v>
      </c>
      <c r="K61" s="67">
        <v>124</v>
      </c>
      <c r="L61" s="67">
        <v>2</v>
      </c>
      <c r="M61" s="67">
        <v>126</v>
      </c>
      <c r="N61" s="67">
        <v>135</v>
      </c>
      <c r="O61" s="67">
        <v>0</v>
      </c>
      <c r="P61" s="67">
        <v>135</v>
      </c>
      <c r="Q61" s="67">
        <v>259</v>
      </c>
      <c r="R61" s="67">
        <v>2</v>
      </c>
      <c r="S61" s="67">
        <v>261</v>
      </c>
    </row>
    <row r="62" spans="1:33" x14ac:dyDescent="0.15">
      <c r="A62" s="67">
        <v>68</v>
      </c>
      <c r="B62" s="67" t="s">
        <v>129</v>
      </c>
      <c r="C62" s="67">
        <v>0</v>
      </c>
      <c r="E62" s="67">
        <v>0</v>
      </c>
      <c r="G62" s="67">
        <v>59</v>
      </c>
      <c r="H62" s="67">
        <v>0</v>
      </c>
      <c r="I62" s="67">
        <v>1</v>
      </c>
      <c r="J62" s="67">
        <v>60</v>
      </c>
      <c r="K62" s="67">
        <v>56</v>
      </c>
      <c r="L62" s="67">
        <v>0</v>
      </c>
      <c r="M62" s="67">
        <v>56</v>
      </c>
      <c r="N62" s="67">
        <v>66</v>
      </c>
      <c r="O62" s="67">
        <v>1</v>
      </c>
      <c r="P62" s="67">
        <v>67</v>
      </c>
      <c r="Q62" s="67">
        <v>122</v>
      </c>
      <c r="R62" s="67">
        <v>1</v>
      </c>
      <c r="S62" s="67">
        <v>123</v>
      </c>
    </row>
    <row r="63" spans="1:33" x14ac:dyDescent="0.15">
      <c r="A63" s="67">
        <v>69</v>
      </c>
      <c r="B63" s="67" t="s">
        <v>123</v>
      </c>
      <c r="C63" s="67">
        <v>0</v>
      </c>
      <c r="E63" s="67">
        <v>0</v>
      </c>
      <c r="G63" s="67">
        <v>372</v>
      </c>
      <c r="H63" s="67">
        <v>4</v>
      </c>
      <c r="I63" s="67">
        <v>2</v>
      </c>
      <c r="J63" s="67">
        <v>378</v>
      </c>
      <c r="K63" s="67">
        <v>398</v>
      </c>
      <c r="L63" s="67">
        <v>6</v>
      </c>
      <c r="M63" s="67">
        <v>404</v>
      </c>
      <c r="N63" s="67">
        <v>385</v>
      </c>
      <c r="O63" s="67">
        <v>0</v>
      </c>
      <c r="P63" s="67">
        <v>385</v>
      </c>
      <c r="Q63" s="67">
        <v>783</v>
      </c>
      <c r="R63" s="67">
        <v>6</v>
      </c>
      <c r="S63" s="67">
        <v>789</v>
      </c>
    </row>
    <row r="64" spans="1:33" x14ac:dyDescent="0.15">
      <c r="A64" s="67">
        <v>70</v>
      </c>
      <c r="B64" s="67" t="s">
        <v>125</v>
      </c>
      <c r="C64" s="67">
        <v>0</v>
      </c>
      <c r="E64" s="67">
        <v>0</v>
      </c>
      <c r="G64" s="67">
        <v>17</v>
      </c>
      <c r="H64" s="67">
        <v>0</v>
      </c>
      <c r="I64" s="67">
        <v>0</v>
      </c>
      <c r="J64" s="67">
        <v>17</v>
      </c>
      <c r="K64" s="67">
        <v>14</v>
      </c>
      <c r="L64" s="67">
        <v>0</v>
      </c>
      <c r="M64" s="67">
        <v>14</v>
      </c>
      <c r="N64" s="67">
        <v>16</v>
      </c>
      <c r="O64" s="67">
        <v>0</v>
      </c>
      <c r="P64" s="67">
        <v>16</v>
      </c>
      <c r="Q64" s="67">
        <v>30</v>
      </c>
      <c r="R64" s="67">
        <v>0</v>
      </c>
      <c r="S64" s="67">
        <v>30</v>
      </c>
    </row>
    <row r="65" spans="1:19" s="67" customFormat="1" x14ac:dyDescent="0.15">
      <c r="A65" s="67">
        <v>71</v>
      </c>
      <c r="B65" s="67" t="s">
        <v>126</v>
      </c>
      <c r="C65" s="67">
        <v>0</v>
      </c>
      <c r="E65" s="67">
        <v>0</v>
      </c>
      <c r="G65" s="67">
        <v>37</v>
      </c>
      <c r="H65" s="67">
        <v>1</v>
      </c>
      <c r="I65" s="67">
        <v>0</v>
      </c>
      <c r="J65" s="67">
        <v>38</v>
      </c>
      <c r="K65" s="67">
        <v>36</v>
      </c>
      <c r="L65" s="67">
        <v>1</v>
      </c>
      <c r="M65" s="67">
        <v>37</v>
      </c>
      <c r="N65" s="67">
        <v>34</v>
      </c>
      <c r="O65" s="67">
        <v>0</v>
      </c>
      <c r="P65" s="67">
        <v>34</v>
      </c>
      <c r="Q65" s="67">
        <v>70</v>
      </c>
      <c r="R65" s="67">
        <v>1</v>
      </c>
      <c r="S65" s="67">
        <v>71</v>
      </c>
    </row>
    <row r="66" spans="1:19" s="67" customFormat="1" x14ac:dyDescent="0.15">
      <c r="A66" s="67">
        <v>72</v>
      </c>
      <c r="B66" s="67" t="s">
        <v>127</v>
      </c>
      <c r="C66" s="67">
        <v>0</v>
      </c>
      <c r="E66" s="67">
        <v>0</v>
      </c>
      <c r="G66" s="67">
        <v>16</v>
      </c>
      <c r="H66" s="67">
        <v>4</v>
      </c>
      <c r="I66" s="67">
        <v>0</v>
      </c>
      <c r="J66" s="67">
        <v>20</v>
      </c>
      <c r="K66" s="67">
        <v>16</v>
      </c>
      <c r="L66" s="67">
        <v>4</v>
      </c>
      <c r="M66" s="67">
        <v>20</v>
      </c>
      <c r="N66" s="67">
        <v>17</v>
      </c>
      <c r="O66" s="67">
        <v>0</v>
      </c>
      <c r="P66" s="67">
        <v>17</v>
      </c>
      <c r="Q66" s="67">
        <v>33</v>
      </c>
      <c r="R66" s="67">
        <v>4</v>
      </c>
      <c r="S66" s="67">
        <v>37</v>
      </c>
    </row>
    <row r="67" spans="1:19" s="67" customFormat="1" x14ac:dyDescent="0.15">
      <c r="A67" s="67">
        <v>73</v>
      </c>
      <c r="B67" s="67" t="s">
        <v>128</v>
      </c>
      <c r="C67" s="67">
        <v>0</v>
      </c>
      <c r="E67" s="67">
        <v>0</v>
      </c>
      <c r="G67" s="67">
        <v>55</v>
      </c>
      <c r="H67" s="67">
        <v>0</v>
      </c>
      <c r="I67" s="67">
        <v>0</v>
      </c>
      <c r="J67" s="67">
        <v>55</v>
      </c>
      <c r="K67" s="67">
        <v>60</v>
      </c>
      <c r="L67" s="67">
        <v>0</v>
      </c>
      <c r="M67" s="67">
        <v>60</v>
      </c>
      <c r="N67" s="67">
        <v>66</v>
      </c>
      <c r="O67" s="67">
        <v>0</v>
      </c>
      <c r="P67" s="67">
        <v>66</v>
      </c>
      <c r="Q67" s="67">
        <v>126</v>
      </c>
      <c r="R67" s="67">
        <v>0</v>
      </c>
      <c r="S67" s="67">
        <v>126</v>
      </c>
    </row>
    <row r="68" spans="1:19" s="67" customFormat="1" x14ac:dyDescent="0.15">
      <c r="A68" s="67">
        <v>99</v>
      </c>
      <c r="B68" s="67" t="s">
        <v>130</v>
      </c>
      <c r="C68" s="67">
        <v>0</v>
      </c>
      <c r="E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8"/>
  <sheetViews>
    <sheetView topLeftCell="V1" zoomScale="87" zoomScaleNormal="87" workbookViewId="0">
      <selection activeCell="AD9" sqref="AD9"/>
    </sheetView>
  </sheetViews>
  <sheetFormatPr defaultRowHeight="13.5" x14ac:dyDescent="0.15"/>
  <cols>
    <col min="1" max="6" width="9" style="1" hidden="1" customWidth="1"/>
    <col min="7" max="7" width="13.625" style="1" hidden="1" customWidth="1"/>
    <col min="8" max="8" width="15.375" style="1" hidden="1" customWidth="1"/>
    <col min="9" max="9" width="13.25" style="1" hidden="1" customWidth="1"/>
    <col min="10" max="10" width="11.25" style="1" hidden="1" customWidth="1"/>
    <col min="11" max="11" width="19.5" style="1" hidden="1" customWidth="1"/>
    <col min="12" max="19" width="9" style="1" hidden="1" customWidth="1"/>
    <col min="20" max="20" width="9" style="67" hidden="1" customWidth="1"/>
    <col min="21" max="21" width="2.75" style="67" hidden="1" customWidth="1"/>
    <col min="22" max="22" width="19.625" style="68" customWidth="1"/>
    <col min="23" max="26" width="8.125" style="68" customWidth="1"/>
    <col min="27" max="27" width="5.25" style="68" customWidth="1"/>
    <col min="28" max="28" width="2.625" style="68" customWidth="1"/>
    <col min="29" max="29" width="16.625" style="68" customWidth="1"/>
    <col min="30" max="33" width="8.125" style="68" customWidth="1"/>
    <col min="34" max="34" width="6.125" style="68" customWidth="1"/>
    <col min="35" max="35" width="9" style="68" customWidth="1"/>
    <col min="36" max="16384" width="9" style="68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37" t="s">
        <v>139</v>
      </c>
      <c r="W1" s="138"/>
      <c r="X1" s="138"/>
      <c r="Y1" s="138"/>
      <c r="Z1" s="138"/>
      <c r="AA1" s="138"/>
      <c r="AB1" s="138"/>
      <c r="AC1" s="138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126</v>
      </c>
      <c r="H2" s="1">
        <v>2</v>
      </c>
      <c r="I2" s="1">
        <v>0</v>
      </c>
      <c r="J2" s="1">
        <v>128</v>
      </c>
      <c r="K2" s="1">
        <v>145</v>
      </c>
      <c r="L2" s="1">
        <v>3</v>
      </c>
      <c r="M2" s="1">
        <v>148</v>
      </c>
      <c r="N2" s="1">
        <v>170</v>
      </c>
      <c r="O2" s="1">
        <v>1</v>
      </c>
      <c r="P2" s="1">
        <v>171</v>
      </c>
      <c r="Q2" s="1">
        <v>315</v>
      </c>
      <c r="R2" s="1">
        <v>4</v>
      </c>
      <c r="S2" s="1">
        <v>319</v>
      </c>
      <c r="V2" s="69"/>
      <c r="W2" s="70"/>
      <c r="X2" s="70"/>
      <c r="Y2" s="70"/>
      <c r="Z2" s="70"/>
      <c r="AC2" s="71"/>
      <c r="AD2" s="71"/>
      <c r="AE2" s="71"/>
      <c r="AF2" s="71"/>
      <c r="AG2" s="71"/>
      <c r="AI2" s="72"/>
      <c r="AJ2" s="72"/>
      <c r="AK2" s="72"/>
      <c r="AL2" s="72"/>
      <c r="AM2" s="72"/>
      <c r="AN2" s="72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87" t="s">
        <v>21</v>
      </c>
      <c r="W3" s="87" t="s">
        <v>22</v>
      </c>
      <c r="X3" s="87" t="s">
        <v>23</v>
      </c>
      <c r="Y3" s="87" t="s">
        <v>24</v>
      </c>
      <c r="Z3" s="87" t="s">
        <v>25</v>
      </c>
      <c r="AA3" s="74"/>
      <c r="AB3" s="139" t="s">
        <v>26</v>
      </c>
      <c r="AC3" s="140"/>
      <c r="AD3" s="75" t="s">
        <v>22</v>
      </c>
      <c r="AE3" s="75" t="s">
        <v>27</v>
      </c>
      <c r="AF3" s="75" t="s">
        <v>24</v>
      </c>
      <c r="AG3" s="76" t="s">
        <v>25</v>
      </c>
      <c r="AI3" s="72"/>
      <c r="AJ3" s="72"/>
      <c r="AK3" s="72"/>
      <c r="AL3" s="72"/>
      <c r="AM3" s="72"/>
      <c r="AN3" s="72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87" t="s">
        <v>19</v>
      </c>
      <c r="W4" s="77">
        <f t="shared" ref="W4:W21" si="0">VLOOKUP($A2,$A$2:$S$67,10,FALSE)</f>
        <v>128</v>
      </c>
      <c r="X4" s="77">
        <f t="shared" ref="X4:X21" si="1">VLOOKUP($A2,$A$2:$S$67,13,FALSE)</f>
        <v>148</v>
      </c>
      <c r="Y4" s="77">
        <f t="shared" ref="Y4:Y21" si="2">VLOOKUP($A2,$A$2:$S$67,16,FALSE)</f>
        <v>171</v>
      </c>
      <c r="Z4" s="77">
        <f t="shared" ref="Z4:Z52" si="3">Y4+X4</f>
        <v>319</v>
      </c>
      <c r="AA4" s="74"/>
      <c r="AB4" s="141" t="s">
        <v>29</v>
      </c>
      <c r="AC4" s="142"/>
      <c r="AD4" s="56" t="s">
        <v>41</v>
      </c>
      <c r="AE4" s="77">
        <f>SUM(K2:K67)</f>
        <v>14270</v>
      </c>
      <c r="AF4" s="77">
        <f>SUM(N2:N67)</f>
        <v>15568</v>
      </c>
      <c r="AG4" s="78">
        <f>AE4+AF4</f>
        <v>29838</v>
      </c>
      <c r="AI4" s="72"/>
      <c r="AJ4" s="72"/>
      <c r="AK4" s="72"/>
      <c r="AL4" s="72"/>
      <c r="AM4" s="72"/>
      <c r="AN4" s="72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87" t="s">
        <v>20</v>
      </c>
      <c r="W5" s="77">
        <f t="shared" si="0"/>
        <v>27</v>
      </c>
      <c r="X5" s="77">
        <f t="shared" si="1"/>
        <v>33</v>
      </c>
      <c r="Y5" s="77">
        <f t="shared" si="2"/>
        <v>42</v>
      </c>
      <c r="Z5" s="77">
        <f t="shared" si="3"/>
        <v>75</v>
      </c>
      <c r="AA5" s="74"/>
      <c r="AB5" s="141" t="s">
        <v>31</v>
      </c>
      <c r="AC5" s="142"/>
      <c r="AD5" s="56" t="s">
        <v>41</v>
      </c>
      <c r="AE5" s="77">
        <f>SUM(L2:L67)</f>
        <v>84</v>
      </c>
      <c r="AF5" s="77">
        <f>SUM(O2:O67)</f>
        <v>117</v>
      </c>
      <c r="AG5" s="78">
        <f>AE5+AF5</f>
        <v>201</v>
      </c>
      <c r="AI5" s="72"/>
      <c r="AJ5" s="72"/>
      <c r="AK5" s="72"/>
      <c r="AL5" s="72"/>
      <c r="AM5" s="72"/>
      <c r="AN5" s="72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35</v>
      </c>
      <c r="H6" s="1">
        <v>0</v>
      </c>
      <c r="I6" s="1">
        <v>0</v>
      </c>
      <c r="J6" s="1">
        <v>35</v>
      </c>
      <c r="K6" s="1">
        <v>32</v>
      </c>
      <c r="L6" s="1">
        <v>0</v>
      </c>
      <c r="M6" s="1">
        <v>32</v>
      </c>
      <c r="N6" s="1">
        <v>36</v>
      </c>
      <c r="O6" s="1">
        <v>0</v>
      </c>
      <c r="P6" s="1">
        <v>36</v>
      </c>
      <c r="Q6" s="1">
        <v>68</v>
      </c>
      <c r="R6" s="1">
        <v>0</v>
      </c>
      <c r="S6" s="1">
        <v>68</v>
      </c>
      <c r="V6" s="87" t="s">
        <v>28</v>
      </c>
      <c r="W6" s="77">
        <f t="shared" si="0"/>
        <v>22</v>
      </c>
      <c r="X6" s="77">
        <f t="shared" si="1"/>
        <v>23</v>
      </c>
      <c r="Y6" s="77">
        <f t="shared" si="2"/>
        <v>21</v>
      </c>
      <c r="Z6" s="77">
        <f t="shared" si="3"/>
        <v>44</v>
      </c>
      <c r="AA6" s="74"/>
      <c r="AB6" s="143" t="s">
        <v>33</v>
      </c>
      <c r="AC6" s="144"/>
      <c r="AD6" s="79">
        <f>SUM(J2:J67)</f>
        <v>12555</v>
      </c>
      <c r="AE6" s="79">
        <f>SUM(AE4:AE5)</f>
        <v>14354</v>
      </c>
      <c r="AF6" s="77">
        <f>SUM(AF4:AF5)</f>
        <v>15685</v>
      </c>
      <c r="AG6" s="80">
        <f>SUM(AG4:AG5)</f>
        <v>30039</v>
      </c>
      <c r="AI6" s="72"/>
      <c r="AJ6" s="72"/>
      <c r="AK6" s="72"/>
      <c r="AL6" s="72"/>
      <c r="AM6" s="72"/>
      <c r="AN6" s="72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67</v>
      </c>
      <c r="H7" s="1">
        <v>0</v>
      </c>
      <c r="I7" s="1">
        <v>0</v>
      </c>
      <c r="J7" s="1">
        <v>67</v>
      </c>
      <c r="K7" s="1">
        <v>73</v>
      </c>
      <c r="L7" s="1">
        <v>0</v>
      </c>
      <c r="M7" s="1">
        <v>73</v>
      </c>
      <c r="N7" s="1">
        <v>80</v>
      </c>
      <c r="O7" s="1">
        <v>0</v>
      </c>
      <c r="P7" s="1">
        <v>80</v>
      </c>
      <c r="Q7" s="1">
        <v>153</v>
      </c>
      <c r="R7" s="1">
        <v>0</v>
      </c>
      <c r="S7" s="1">
        <v>153</v>
      </c>
      <c r="V7" s="87" t="s">
        <v>30</v>
      </c>
      <c r="W7" s="77">
        <f t="shared" si="0"/>
        <v>60</v>
      </c>
      <c r="X7" s="77">
        <f t="shared" si="1"/>
        <v>50</v>
      </c>
      <c r="Y7" s="77">
        <f t="shared" si="2"/>
        <v>66</v>
      </c>
      <c r="Z7" s="77">
        <f t="shared" si="3"/>
        <v>116</v>
      </c>
      <c r="AA7" s="74"/>
      <c r="AB7" s="133" t="s">
        <v>35</v>
      </c>
      <c r="AC7" s="134"/>
      <c r="AD7" s="81">
        <f>AD8-AD10-AD11</f>
        <v>-6</v>
      </c>
      <c r="AE7" s="81">
        <f>AE8+AE9-AE10-AE11</f>
        <v>-5</v>
      </c>
      <c r="AF7" s="81">
        <f>AF8+AF9-AF10-AF11</f>
        <v>-18</v>
      </c>
      <c r="AG7" s="81">
        <f>AG8+AG9-AG10-AG11</f>
        <v>-23</v>
      </c>
      <c r="AI7" s="72"/>
      <c r="AJ7" s="72"/>
      <c r="AK7" s="72"/>
      <c r="AL7" s="72"/>
      <c r="AM7" s="72"/>
      <c r="AN7" s="72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41</v>
      </c>
      <c r="O8" s="1">
        <v>0</v>
      </c>
      <c r="P8" s="1">
        <v>41</v>
      </c>
      <c r="Q8" s="1">
        <v>78</v>
      </c>
      <c r="R8" s="1">
        <v>0</v>
      </c>
      <c r="S8" s="1">
        <v>78</v>
      </c>
      <c r="V8" s="87" t="s">
        <v>32</v>
      </c>
      <c r="W8" s="77">
        <f t="shared" si="0"/>
        <v>35</v>
      </c>
      <c r="X8" s="77">
        <f t="shared" si="1"/>
        <v>32</v>
      </c>
      <c r="Y8" s="77">
        <f t="shared" si="2"/>
        <v>36</v>
      </c>
      <c r="Z8" s="77">
        <f t="shared" si="3"/>
        <v>68</v>
      </c>
      <c r="AA8" s="74"/>
      <c r="AB8" s="124" t="s">
        <v>37</v>
      </c>
      <c r="AC8" s="65" t="s">
        <v>38</v>
      </c>
      <c r="AD8" s="58">
        <v>29</v>
      </c>
      <c r="AE8" s="58">
        <v>30</v>
      </c>
      <c r="AF8" s="58">
        <v>24</v>
      </c>
      <c r="AG8" s="58">
        <f t="shared" ref="AG8:AG11" si="4">SUM(AE8:AF8)</f>
        <v>54</v>
      </c>
      <c r="AI8" s="72"/>
      <c r="AJ8" s="72"/>
      <c r="AK8" s="72"/>
      <c r="AL8" s="72"/>
      <c r="AM8" s="72"/>
      <c r="AN8" s="72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87" t="s">
        <v>34</v>
      </c>
      <c r="W9" s="77">
        <f t="shared" si="0"/>
        <v>67</v>
      </c>
      <c r="X9" s="77">
        <f t="shared" si="1"/>
        <v>73</v>
      </c>
      <c r="Y9" s="77">
        <f t="shared" si="2"/>
        <v>80</v>
      </c>
      <c r="Z9" s="77">
        <f t="shared" si="3"/>
        <v>153</v>
      </c>
      <c r="AA9" s="74"/>
      <c r="AB9" s="125"/>
      <c r="AC9" s="59" t="s">
        <v>40</v>
      </c>
      <c r="AD9" s="59" t="s">
        <v>41</v>
      </c>
      <c r="AE9" s="60">
        <v>6</v>
      </c>
      <c r="AF9" s="60">
        <v>2</v>
      </c>
      <c r="AG9" s="60">
        <f t="shared" si="4"/>
        <v>8</v>
      </c>
      <c r="AI9" s="72"/>
      <c r="AJ9" s="72"/>
      <c r="AK9" s="72"/>
      <c r="AL9" s="72"/>
      <c r="AM9" s="72"/>
      <c r="AN9" s="72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131</v>
      </c>
      <c r="L10" s="1">
        <v>0</v>
      </c>
      <c r="M10" s="1">
        <v>131</v>
      </c>
      <c r="N10" s="1">
        <v>140</v>
      </c>
      <c r="O10" s="1">
        <v>1</v>
      </c>
      <c r="P10" s="1">
        <v>141</v>
      </c>
      <c r="Q10" s="1">
        <v>271</v>
      </c>
      <c r="R10" s="1">
        <v>1</v>
      </c>
      <c r="S10" s="1">
        <v>272</v>
      </c>
      <c r="V10" s="87" t="s">
        <v>36</v>
      </c>
      <c r="W10" s="77">
        <f t="shared" si="0"/>
        <v>38</v>
      </c>
      <c r="X10" s="77">
        <f t="shared" si="1"/>
        <v>37</v>
      </c>
      <c r="Y10" s="77">
        <f t="shared" si="2"/>
        <v>41</v>
      </c>
      <c r="Z10" s="77">
        <f t="shared" si="3"/>
        <v>78</v>
      </c>
      <c r="AA10" s="74"/>
      <c r="AB10" s="125"/>
      <c r="AC10" s="65" t="s">
        <v>43</v>
      </c>
      <c r="AD10" s="58">
        <v>24</v>
      </c>
      <c r="AE10" s="58">
        <v>26</v>
      </c>
      <c r="AF10" s="58">
        <v>30</v>
      </c>
      <c r="AG10" s="58">
        <f t="shared" si="4"/>
        <v>56</v>
      </c>
      <c r="AI10" s="72"/>
      <c r="AJ10" s="72"/>
      <c r="AK10" s="72"/>
      <c r="AL10" s="72"/>
      <c r="AM10" s="72"/>
      <c r="AN10" s="72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93</v>
      </c>
      <c r="L11" s="1">
        <v>2</v>
      </c>
      <c r="M11" s="1">
        <v>95</v>
      </c>
      <c r="N11" s="1">
        <v>96</v>
      </c>
      <c r="O11" s="1">
        <v>1</v>
      </c>
      <c r="P11" s="1">
        <v>97</v>
      </c>
      <c r="Q11" s="1">
        <v>189</v>
      </c>
      <c r="R11" s="1">
        <v>3</v>
      </c>
      <c r="S11" s="1">
        <v>192</v>
      </c>
      <c r="V11" s="87" t="s">
        <v>39</v>
      </c>
      <c r="W11" s="77">
        <f t="shared" si="0"/>
        <v>56</v>
      </c>
      <c r="X11" s="77">
        <f t="shared" si="1"/>
        <v>55</v>
      </c>
      <c r="Y11" s="77">
        <f t="shared" si="2"/>
        <v>51</v>
      </c>
      <c r="Z11" s="77">
        <f t="shared" si="3"/>
        <v>106</v>
      </c>
      <c r="AA11" s="74"/>
      <c r="AB11" s="126"/>
      <c r="AC11" s="66" t="s">
        <v>45</v>
      </c>
      <c r="AD11" s="37">
        <v>11</v>
      </c>
      <c r="AE11" s="37">
        <v>15</v>
      </c>
      <c r="AF11" s="37">
        <v>14</v>
      </c>
      <c r="AG11" s="58">
        <f t="shared" si="4"/>
        <v>29</v>
      </c>
      <c r="AI11" s="72"/>
      <c r="AJ11" s="72"/>
      <c r="AK11" s="72"/>
      <c r="AL11" s="72"/>
      <c r="AM11" s="72"/>
      <c r="AN11" s="72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58</v>
      </c>
      <c r="L12" s="1">
        <v>0</v>
      </c>
      <c r="M12" s="1">
        <v>58</v>
      </c>
      <c r="N12" s="1">
        <v>64</v>
      </c>
      <c r="O12" s="1">
        <v>0</v>
      </c>
      <c r="P12" s="1">
        <v>64</v>
      </c>
      <c r="Q12" s="1">
        <v>122</v>
      </c>
      <c r="R12" s="1">
        <v>0</v>
      </c>
      <c r="S12" s="1">
        <v>122</v>
      </c>
      <c r="V12" s="87" t="s">
        <v>42</v>
      </c>
      <c r="W12" s="77">
        <f t="shared" si="0"/>
        <v>121</v>
      </c>
      <c r="X12" s="77">
        <f t="shared" si="1"/>
        <v>131</v>
      </c>
      <c r="Y12" s="77">
        <f t="shared" si="2"/>
        <v>141</v>
      </c>
      <c r="Z12" s="77">
        <f t="shared" si="3"/>
        <v>272</v>
      </c>
      <c r="AA12" s="74"/>
      <c r="AB12" s="83"/>
      <c r="AC12" s="84"/>
      <c r="AD12" s="85"/>
      <c r="AE12" s="85"/>
      <c r="AF12" s="85"/>
      <c r="AG12" s="85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118</v>
      </c>
      <c r="L13" s="1">
        <v>2</v>
      </c>
      <c r="M13" s="1">
        <v>120</v>
      </c>
      <c r="N13" s="1">
        <v>122</v>
      </c>
      <c r="O13" s="1">
        <v>2</v>
      </c>
      <c r="P13" s="1">
        <v>124</v>
      </c>
      <c r="Q13" s="1">
        <v>240</v>
      </c>
      <c r="R13" s="1">
        <v>4</v>
      </c>
      <c r="S13" s="1">
        <v>244</v>
      </c>
      <c r="V13" s="87" t="s">
        <v>44</v>
      </c>
      <c r="W13" s="77">
        <f t="shared" si="0"/>
        <v>99</v>
      </c>
      <c r="X13" s="77">
        <f t="shared" si="1"/>
        <v>95</v>
      </c>
      <c r="Y13" s="77">
        <f t="shared" si="2"/>
        <v>97</v>
      </c>
      <c r="Z13" s="77">
        <f t="shared" si="3"/>
        <v>192</v>
      </c>
      <c r="AA13" s="86"/>
      <c r="AB13" s="145" t="s">
        <v>140</v>
      </c>
      <c r="AC13" s="142"/>
      <c r="AD13" s="145"/>
      <c r="AE13" s="146"/>
      <c r="AF13" s="146"/>
      <c r="AG13" s="142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87" t="s">
        <v>46</v>
      </c>
      <c r="W14" s="77">
        <f t="shared" si="0"/>
        <v>51</v>
      </c>
      <c r="X14" s="77">
        <f t="shared" si="1"/>
        <v>58</v>
      </c>
      <c r="Y14" s="77">
        <f t="shared" si="2"/>
        <v>64</v>
      </c>
      <c r="Z14" s="77">
        <f t="shared" si="3"/>
        <v>122</v>
      </c>
      <c r="AA14" s="86"/>
      <c r="AB14" s="88"/>
      <c r="AC14" s="89"/>
      <c r="AD14" s="87" t="s">
        <v>22</v>
      </c>
      <c r="AE14" s="87" t="s">
        <v>23</v>
      </c>
      <c r="AF14" s="87" t="s">
        <v>24</v>
      </c>
      <c r="AG14" s="87" t="s">
        <v>25</v>
      </c>
      <c r="AI14" s="72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35</v>
      </c>
      <c r="H15" s="1">
        <v>0</v>
      </c>
      <c r="I15" s="1">
        <v>0</v>
      </c>
      <c r="J15" s="1">
        <v>35</v>
      </c>
      <c r="K15" s="1">
        <v>31</v>
      </c>
      <c r="L15" s="1">
        <v>0</v>
      </c>
      <c r="M15" s="1">
        <v>31</v>
      </c>
      <c r="N15" s="1">
        <v>43</v>
      </c>
      <c r="O15" s="1">
        <v>0</v>
      </c>
      <c r="P15" s="1">
        <v>43</v>
      </c>
      <c r="Q15" s="1">
        <v>74</v>
      </c>
      <c r="R15" s="1">
        <v>0</v>
      </c>
      <c r="S15" s="1">
        <v>74</v>
      </c>
      <c r="V15" s="87" t="s">
        <v>47</v>
      </c>
      <c r="W15" s="77">
        <f t="shared" si="0"/>
        <v>106</v>
      </c>
      <c r="X15" s="77">
        <f t="shared" si="1"/>
        <v>120</v>
      </c>
      <c r="Y15" s="77">
        <f t="shared" si="2"/>
        <v>124</v>
      </c>
      <c r="Z15" s="77">
        <f t="shared" si="3"/>
        <v>244</v>
      </c>
      <c r="AA15" s="86"/>
      <c r="AB15" s="150" t="s">
        <v>66</v>
      </c>
      <c r="AC15" s="151"/>
      <c r="AD15" s="90">
        <f>VLOOKUP($A22,$A$2:$S$67,10,FALSE)+AD16</f>
        <v>803</v>
      </c>
      <c r="AE15" s="90">
        <f>VLOOKUP($A22,$A$2:$S$67,13,FALSE)+AE16</f>
        <v>842</v>
      </c>
      <c r="AF15" s="90">
        <f>VLOOKUP($A22,$A$2:$S$67,16,FALSE)+AF16</f>
        <v>960</v>
      </c>
      <c r="AG15" s="90">
        <f t="shared" ref="AG15:AG23" si="5">AE15+AF15</f>
        <v>1802</v>
      </c>
      <c r="AI15" s="72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28</v>
      </c>
      <c r="L16" s="1">
        <v>0</v>
      </c>
      <c r="M16" s="1">
        <v>28</v>
      </c>
      <c r="N16" s="1">
        <v>37</v>
      </c>
      <c r="O16" s="1">
        <v>0</v>
      </c>
      <c r="P16" s="1">
        <v>37</v>
      </c>
      <c r="Q16" s="1">
        <v>65</v>
      </c>
      <c r="R16" s="1">
        <v>0</v>
      </c>
      <c r="S16" s="1">
        <v>65</v>
      </c>
      <c r="V16" s="87" t="s">
        <v>49</v>
      </c>
      <c r="W16" s="77">
        <f t="shared" si="0"/>
        <v>12</v>
      </c>
      <c r="X16" s="77">
        <f t="shared" si="1"/>
        <v>11</v>
      </c>
      <c r="Y16" s="77">
        <f t="shared" si="2"/>
        <v>13</v>
      </c>
      <c r="Z16" s="77">
        <f t="shared" si="3"/>
        <v>24</v>
      </c>
      <c r="AA16" s="86"/>
      <c r="AB16" s="91" t="s">
        <v>141</v>
      </c>
      <c r="AC16" s="92" t="s">
        <v>142</v>
      </c>
      <c r="AD16" s="93">
        <f>VLOOKUP($A36,$A$2:$S$67,10,FALSE)</f>
        <v>659</v>
      </c>
      <c r="AE16" s="93">
        <f>VLOOKUP($A36,$A$2:$S$67,13,FALSE)</f>
        <v>700</v>
      </c>
      <c r="AF16" s="94">
        <f>VLOOKUP($A36,$A$2:$S$67,16,FALSE)</f>
        <v>798</v>
      </c>
      <c r="AG16" s="95">
        <f t="shared" si="5"/>
        <v>1498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39</v>
      </c>
      <c r="O17" s="1">
        <v>0</v>
      </c>
      <c r="P17" s="1">
        <v>39</v>
      </c>
      <c r="Q17" s="1">
        <v>80</v>
      </c>
      <c r="R17" s="1">
        <v>0</v>
      </c>
      <c r="S17" s="1">
        <v>80</v>
      </c>
      <c r="V17" s="87" t="s">
        <v>50</v>
      </c>
      <c r="W17" s="77">
        <f t="shared" si="0"/>
        <v>35</v>
      </c>
      <c r="X17" s="77">
        <f t="shared" si="1"/>
        <v>31</v>
      </c>
      <c r="Y17" s="77">
        <f t="shared" si="2"/>
        <v>43</v>
      </c>
      <c r="Z17" s="77">
        <f t="shared" si="3"/>
        <v>74</v>
      </c>
      <c r="AA17" s="86"/>
      <c r="AB17" s="145" t="s">
        <v>69</v>
      </c>
      <c r="AC17" s="142"/>
      <c r="AD17" s="82">
        <f t="shared" ref="AD17:AD23" si="6">VLOOKUP($A23,$A$2:$S$67,10,FALSE)</f>
        <v>227</v>
      </c>
      <c r="AE17" s="82">
        <f t="shared" ref="AE17:AE23" si="7">VLOOKUP($A23,$A$2:$S$67,13,FALSE)</f>
        <v>189</v>
      </c>
      <c r="AF17" s="82">
        <f t="shared" ref="AF17:AF23" si="8">VLOOKUP($A23,$A$2:$S$67,16,FALSE)</f>
        <v>262</v>
      </c>
      <c r="AG17" s="77">
        <f t="shared" si="5"/>
        <v>451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287</v>
      </c>
      <c r="H18" s="1">
        <v>2</v>
      </c>
      <c r="I18" s="1">
        <v>1</v>
      </c>
      <c r="J18" s="1">
        <v>290</v>
      </c>
      <c r="K18" s="1">
        <v>291</v>
      </c>
      <c r="L18" s="1">
        <v>3</v>
      </c>
      <c r="M18" s="1">
        <v>294</v>
      </c>
      <c r="N18" s="1">
        <v>309</v>
      </c>
      <c r="O18" s="1">
        <v>2</v>
      </c>
      <c r="P18" s="1">
        <v>311</v>
      </c>
      <c r="Q18" s="1">
        <v>600</v>
      </c>
      <c r="R18" s="1">
        <v>5</v>
      </c>
      <c r="S18" s="1">
        <v>605</v>
      </c>
      <c r="V18" s="87" t="s">
        <v>52</v>
      </c>
      <c r="W18" s="77">
        <f t="shared" si="0"/>
        <v>31</v>
      </c>
      <c r="X18" s="77">
        <f t="shared" si="1"/>
        <v>28</v>
      </c>
      <c r="Y18" s="77">
        <f t="shared" si="2"/>
        <v>37</v>
      </c>
      <c r="Z18" s="77">
        <f t="shared" si="3"/>
        <v>65</v>
      </c>
      <c r="AA18" s="86"/>
      <c r="AB18" s="145" t="s">
        <v>58</v>
      </c>
      <c r="AC18" s="142"/>
      <c r="AD18" s="82">
        <f t="shared" si="6"/>
        <v>446</v>
      </c>
      <c r="AE18" s="82">
        <f t="shared" si="7"/>
        <v>444</v>
      </c>
      <c r="AF18" s="82">
        <f t="shared" si="8"/>
        <v>509</v>
      </c>
      <c r="AG18" s="77">
        <f t="shared" si="5"/>
        <v>953</v>
      </c>
      <c r="AI18" s="72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172</v>
      </c>
      <c r="H19" s="1">
        <v>0</v>
      </c>
      <c r="I19" s="1">
        <v>1</v>
      </c>
      <c r="J19" s="1">
        <v>173</v>
      </c>
      <c r="K19" s="1">
        <v>165</v>
      </c>
      <c r="L19" s="1">
        <v>0</v>
      </c>
      <c r="M19" s="1">
        <v>165</v>
      </c>
      <c r="N19" s="1">
        <v>196</v>
      </c>
      <c r="O19" s="1">
        <v>1</v>
      </c>
      <c r="P19" s="1">
        <v>197</v>
      </c>
      <c r="Q19" s="1">
        <v>361</v>
      </c>
      <c r="R19" s="1">
        <v>1</v>
      </c>
      <c r="S19" s="1">
        <v>362</v>
      </c>
      <c r="V19" s="87" t="s">
        <v>55</v>
      </c>
      <c r="W19" s="77">
        <f t="shared" si="0"/>
        <v>40</v>
      </c>
      <c r="X19" s="77">
        <f t="shared" si="1"/>
        <v>41</v>
      </c>
      <c r="Y19" s="77">
        <f t="shared" si="2"/>
        <v>39</v>
      </c>
      <c r="Z19" s="77">
        <f t="shared" si="3"/>
        <v>80</v>
      </c>
      <c r="AA19" s="86"/>
      <c r="AB19" s="145" t="s">
        <v>74</v>
      </c>
      <c r="AC19" s="142"/>
      <c r="AD19" s="82">
        <f t="shared" si="6"/>
        <v>265</v>
      </c>
      <c r="AE19" s="82">
        <f t="shared" si="7"/>
        <v>128</v>
      </c>
      <c r="AF19" s="82">
        <f t="shared" si="8"/>
        <v>260</v>
      </c>
      <c r="AG19" s="77">
        <f t="shared" si="5"/>
        <v>388</v>
      </c>
      <c r="AI19" s="72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85</v>
      </c>
      <c r="H20" s="1">
        <v>1</v>
      </c>
      <c r="I20" s="1">
        <v>0</v>
      </c>
      <c r="J20" s="1">
        <v>86</v>
      </c>
      <c r="K20" s="1">
        <v>80</v>
      </c>
      <c r="L20" s="1">
        <v>0</v>
      </c>
      <c r="M20" s="1">
        <v>80</v>
      </c>
      <c r="N20" s="1">
        <v>77</v>
      </c>
      <c r="O20" s="1">
        <v>1</v>
      </c>
      <c r="P20" s="1">
        <v>78</v>
      </c>
      <c r="Q20" s="1">
        <v>157</v>
      </c>
      <c r="R20" s="1">
        <v>1</v>
      </c>
      <c r="S20" s="1">
        <v>158</v>
      </c>
      <c r="V20" s="87" t="s">
        <v>62</v>
      </c>
      <c r="W20" s="77">
        <f t="shared" si="0"/>
        <v>290</v>
      </c>
      <c r="X20" s="77">
        <f t="shared" si="1"/>
        <v>294</v>
      </c>
      <c r="Y20" s="77">
        <f t="shared" si="2"/>
        <v>311</v>
      </c>
      <c r="Z20" s="77">
        <f t="shared" si="3"/>
        <v>605</v>
      </c>
      <c r="AA20" s="86"/>
      <c r="AB20" s="145" t="s">
        <v>63</v>
      </c>
      <c r="AC20" s="142"/>
      <c r="AD20" s="82">
        <f t="shared" si="6"/>
        <v>502</v>
      </c>
      <c r="AE20" s="82">
        <f t="shared" si="7"/>
        <v>490</v>
      </c>
      <c r="AF20" s="82">
        <f t="shared" si="8"/>
        <v>564</v>
      </c>
      <c r="AG20" s="77">
        <f t="shared" si="5"/>
        <v>1054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87" t="s">
        <v>59</v>
      </c>
      <c r="W21" s="77">
        <f t="shared" si="0"/>
        <v>173</v>
      </c>
      <c r="X21" s="77">
        <f t="shared" si="1"/>
        <v>165</v>
      </c>
      <c r="Y21" s="77">
        <f t="shared" si="2"/>
        <v>197</v>
      </c>
      <c r="Z21" s="77">
        <f t="shared" si="3"/>
        <v>362</v>
      </c>
      <c r="AA21" s="86"/>
      <c r="AB21" s="145" t="s">
        <v>65</v>
      </c>
      <c r="AC21" s="142"/>
      <c r="AD21" s="82">
        <f t="shared" si="6"/>
        <v>306</v>
      </c>
      <c r="AE21" s="82">
        <f t="shared" si="7"/>
        <v>282</v>
      </c>
      <c r="AF21" s="82">
        <f t="shared" si="8"/>
        <v>341</v>
      </c>
      <c r="AG21" s="77">
        <f t="shared" si="5"/>
        <v>623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139</v>
      </c>
      <c r="H22" s="1">
        <v>3</v>
      </c>
      <c r="I22" s="1">
        <v>2</v>
      </c>
      <c r="J22" s="1">
        <v>144</v>
      </c>
      <c r="K22" s="1">
        <v>139</v>
      </c>
      <c r="L22" s="1">
        <v>3</v>
      </c>
      <c r="M22" s="1">
        <v>142</v>
      </c>
      <c r="N22" s="1">
        <v>157</v>
      </c>
      <c r="O22" s="1">
        <v>5</v>
      </c>
      <c r="P22" s="1">
        <v>162</v>
      </c>
      <c r="Q22" s="1">
        <v>296</v>
      </c>
      <c r="R22" s="1">
        <v>8</v>
      </c>
      <c r="S22" s="1">
        <v>304</v>
      </c>
      <c r="V22" s="87" t="s">
        <v>67</v>
      </c>
      <c r="W22" s="77">
        <f>AD15+AD17+AD18</f>
        <v>1476</v>
      </c>
      <c r="X22" s="77">
        <f>AE15+AE17+AE18</f>
        <v>1475</v>
      </c>
      <c r="Y22" s="77">
        <f>AF15+AF17+AF18</f>
        <v>1731</v>
      </c>
      <c r="Z22" s="77">
        <f t="shared" si="3"/>
        <v>3206</v>
      </c>
      <c r="AA22" s="86"/>
      <c r="AB22" s="145" t="s">
        <v>68</v>
      </c>
      <c r="AC22" s="142"/>
      <c r="AD22" s="82">
        <f t="shared" si="6"/>
        <v>301</v>
      </c>
      <c r="AE22" s="82">
        <f t="shared" si="7"/>
        <v>305</v>
      </c>
      <c r="AF22" s="82">
        <f t="shared" si="8"/>
        <v>339</v>
      </c>
      <c r="AG22" s="77">
        <f t="shared" si="5"/>
        <v>644</v>
      </c>
      <c r="AI22" s="72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226</v>
      </c>
      <c r="H23" s="1">
        <v>1</v>
      </c>
      <c r="I23" s="1">
        <v>0</v>
      </c>
      <c r="J23" s="1">
        <v>227</v>
      </c>
      <c r="K23" s="1">
        <v>188</v>
      </c>
      <c r="L23" s="1">
        <v>1</v>
      </c>
      <c r="M23" s="1">
        <v>189</v>
      </c>
      <c r="N23" s="1">
        <v>262</v>
      </c>
      <c r="O23" s="1">
        <v>0</v>
      </c>
      <c r="P23" s="1">
        <v>262</v>
      </c>
      <c r="Q23" s="1">
        <v>450</v>
      </c>
      <c r="R23" s="1">
        <v>1</v>
      </c>
      <c r="S23" s="1">
        <v>451</v>
      </c>
      <c r="V23" s="87" t="s">
        <v>70</v>
      </c>
      <c r="W23" s="77">
        <f>AD19+AD20+AD21+AD22+AD23</f>
        <v>1840</v>
      </c>
      <c r="X23" s="77">
        <f>AE19+AE20+AE21+AE22+AE23</f>
        <v>1645</v>
      </c>
      <c r="Y23" s="77">
        <f>AF19+AF20+AF21+AF22+AF23</f>
        <v>2017</v>
      </c>
      <c r="Z23" s="77">
        <f t="shared" si="3"/>
        <v>3662</v>
      </c>
      <c r="AA23" s="86"/>
      <c r="AB23" s="145" t="s">
        <v>71</v>
      </c>
      <c r="AC23" s="142"/>
      <c r="AD23" s="82">
        <f t="shared" si="6"/>
        <v>466</v>
      </c>
      <c r="AE23" s="82">
        <f t="shared" si="7"/>
        <v>440</v>
      </c>
      <c r="AF23" s="82">
        <f t="shared" si="8"/>
        <v>513</v>
      </c>
      <c r="AG23" s="77">
        <f t="shared" si="5"/>
        <v>953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437</v>
      </c>
      <c r="H24" s="1">
        <v>9</v>
      </c>
      <c r="I24" s="1">
        <v>0</v>
      </c>
      <c r="J24" s="1">
        <v>446</v>
      </c>
      <c r="K24" s="1">
        <v>435</v>
      </c>
      <c r="L24" s="1">
        <v>9</v>
      </c>
      <c r="M24" s="1">
        <v>444</v>
      </c>
      <c r="N24" s="1">
        <v>509</v>
      </c>
      <c r="O24" s="1">
        <v>0</v>
      </c>
      <c r="P24" s="1">
        <v>509</v>
      </c>
      <c r="Q24" s="1">
        <v>944</v>
      </c>
      <c r="R24" s="1">
        <v>9</v>
      </c>
      <c r="S24" s="1">
        <v>953</v>
      </c>
      <c r="V24" s="87" t="s">
        <v>72</v>
      </c>
      <c r="W24" s="77">
        <f>AD31+AD32</f>
        <v>1369</v>
      </c>
      <c r="X24" s="77">
        <f>AE31+AE32</f>
        <v>1646</v>
      </c>
      <c r="Y24" s="77">
        <f>AF31+AF32</f>
        <v>1789</v>
      </c>
      <c r="Z24" s="77">
        <f t="shared" si="3"/>
        <v>3435</v>
      </c>
      <c r="AA24" s="74"/>
      <c r="AB24" s="145" t="s">
        <v>143</v>
      </c>
      <c r="AC24" s="142"/>
      <c r="AD24" s="77">
        <f>AD15+SUM(AD17:AD23)</f>
        <v>3316</v>
      </c>
      <c r="AE24" s="77">
        <f>AE15+SUM(AE17:AE23)</f>
        <v>3120</v>
      </c>
      <c r="AF24" s="77">
        <f>AF15+SUM(AF17:AF23)</f>
        <v>3748</v>
      </c>
      <c r="AG24" s="77">
        <f>AG15+SUM(AG17:AG23)</f>
        <v>6868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265</v>
      </c>
      <c r="H25" s="1">
        <v>0</v>
      </c>
      <c r="I25" s="1">
        <v>0</v>
      </c>
      <c r="J25" s="1">
        <v>265</v>
      </c>
      <c r="K25" s="1">
        <v>128</v>
      </c>
      <c r="L25" s="1">
        <v>0</v>
      </c>
      <c r="M25" s="1">
        <v>128</v>
      </c>
      <c r="N25" s="1">
        <v>260</v>
      </c>
      <c r="O25" s="1">
        <v>0</v>
      </c>
      <c r="P25" s="1">
        <v>260</v>
      </c>
      <c r="Q25" s="1">
        <v>388</v>
      </c>
      <c r="R25" s="1">
        <v>0</v>
      </c>
      <c r="S25" s="1">
        <v>388</v>
      </c>
      <c r="V25" s="87" t="s">
        <v>75</v>
      </c>
      <c r="W25" s="77">
        <f>AD33+AD34</f>
        <v>503</v>
      </c>
      <c r="X25" s="77">
        <f>AE33+AE34</f>
        <v>506</v>
      </c>
      <c r="Y25" s="77">
        <f>AF33+AF34</f>
        <v>572</v>
      </c>
      <c r="Z25" s="77">
        <f t="shared" si="3"/>
        <v>1078</v>
      </c>
      <c r="AA25" s="74"/>
      <c r="AB25" s="83"/>
      <c r="AC25" s="96" t="s">
        <v>76</v>
      </c>
      <c r="AD25" s="97"/>
      <c r="AE25" s="97"/>
      <c r="AF25" s="97"/>
      <c r="AG25" s="97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499</v>
      </c>
      <c r="H26" s="1">
        <v>1</v>
      </c>
      <c r="I26" s="1">
        <v>2</v>
      </c>
      <c r="J26" s="1">
        <v>502</v>
      </c>
      <c r="K26" s="1">
        <v>489</v>
      </c>
      <c r="L26" s="1">
        <v>1</v>
      </c>
      <c r="M26" s="1">
        <v>490</v>
      </c>
      <c r="N26" s="1">
        <v>562</v>
      </c>
      <c r="O26" s="1">
        <v>2</v>
      </c>
      <c r="P26" s="1">
        <v>564</v>
      </c>
      <c r="Q26" s="1">
        <v>1051</v>
      </c>
      <c r="R26" s="1">
        <v>3</v>
      </c>
      <c r="S26" s="1">
        <v>1054</v>
      </c>
      <c r="V26" s="87" t="s">
        <v>77</v>
      </c>
      <c r="W26" s="77">
        <f>AD35+AD36+AD37</f>
        <v>2277</v>
      </c>
      <c r="X26" s="77">
        <f>AE35+AE36+AE37</f>
        <v>3136</v>
      </c>
      <c r="Y26" s="77">
        <f>AF35+AF36+AF37</f>
        <v>3244</v>
      </c>
      <c r="Z26" s="77">
        <f t="shared" si="3"/>
        <v>6380</v>
      </c>
      <c r="AA26" s="74"/>
      <c r="AB26" s="83"/>
      <c r="AC26" s="84"/>
      <c r="AD26" s="85"/>
      <c r="AE26" s="85"/>
      <c r="AF26" s="85"/>
      <c r="AG26" s="85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304</v>
      </c>
      <c r="H27" s="1">
        <v>0</v>
      </c>
      <c r="I27" s="1">
        <v>2</v>
      </c>
      <c r="J27" s="1">
        <v>306</v>
      </c>
      <c r="K27" s="1">
        <v>281</v>
      </c>
      <c r="L27" s="1">
        <v>1</v>
      </c>
      <c r="M27" s="1">
        <v>282</v>
      </c>
      <c r="N27" s="1">
        <v>340</v>
      </c>
      <c r="O27" s="1">
        <v>1</v>
      </c>
      <c r="P27" s="1">
        <v>341</v>
      </c>
      <c r="Q27" s="1">
        <v>621</v>
      </c>
      <c r="R27" s="1">
        <v>2</v>
      </c>
      <c r="S27" s="1">
        <v>623</v>
      </c>
      <c r="V27" s="87" t="s">
        <v>78</v>
      </c>
      <c r="W27" s="77">
        <f>VLOOKUP($A20,$A$2:$S$67,10,FALSE)</f>
        <v>86</v>
      </c>
      <c r="X27" s="77">
        <f>VLOOKUP($A20,$A$2:$S$67,13,FALSE)</f>
        <v>80</v>
      </c>
      <c r="Y27" s="77">
        <f>VLOOKUP($A20,$A$2:$S$67,16,FALSE)</f>
        <v>78</v>
      </c>
      <c r="Z27" s="77">
        <f t="shared" si="3"/>
        <v>158</v>
      </c>
      <c r="AA27" s="74"/>
      <c r="AB27" s="83"/>
      <c r="AC27" s="84"/>
      <c r="AD27" s="85"/>
      <c r="AE27" s="85"/>
      <c r="AF27" s="85"/>
      <c r="AG27" s="85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304</v>
      </c>
      <c r="L28" s="1">
        <v>1</v>
      </c>
      <c r="M28" s="1">
        <v>305</v>
      </c>
      <c r="N28" s="1">
        <v>337</v>
      </c>
      <c r="O28" s="1">
        <v>2</v>
      </c>
      <c r="P28" s="1">
        <v>339</v>
      </c>
      <c r="Q28" s="1">
        <v>641</v>
      </c>
      <c r="R28" s="1">
        <v>3</v>
      </c>
      <c r="S28" s="1">
        <v>644</v>
      </c>
      <c r="V28" s="87" t="s">
        <v>79</v>
      </c>
      <c r="W28" s="77">
        <f>AD50</f>
        <v>1767</v>
      </c>
      <c r="X28" s="77">
        <f>AE50</f>
        <v>2611</v>
      </c>
      <c r="Y28" s="77">
        <f>AF50</f>
        <v>2731</v>
      </c>
      <c r="Z28" s="77">
        <f t="shared" si="3"/>
        <v>5342</v>
      </c>
      <c r="AA28" s="74"/>
      <c r="AB28" s="83"/>
      <c r="AC28" s="84"/>
      <c r="AD28" s="85"/>
      <c r="AE28" s="85"/>
      <c r="AF28" s="85"/>
      <c r="AG28" s="85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462</v>
      </c>
      <c r="H29" s="1">
        <v>0</v>
      </c>
      <c r="I29" s="1">
        <v>4</v>
      </c>
      <c r="J29" s="1">
        <v>466</v>
      </c>
      <c r="K29" s="1">
        <v>439</v>
      </c>
      <c r="L29" s="1">
        <v>1</v>
      </c>
      <c r="M29" s="1">
        <v>440</v>
      </c>
      <c r="N29" s="1">
        <v>510</v>
      </c>
      <c r="O29" s="1">
        <v>3</v>
      </c>
      <c r="P29" s="1">
        <v>513</v>
      </c>
      <c r="Q29" s="1">
        <v>949</v>
      </c>
      <c r="R29" s="1">
        <v>4</v>
      </c>
      <c r="S29" s="1">
        <v>953</v>
      </c>
      <c r="V29" s="87" t="s">
        <v>80</v>
      </c>
      <c r="W29" s="77">
        <f t="shared" ref="W29:W52" si="9">VLOOKUP($A44,$A$2:$S$67,10,FALSE)</f>
        <v>44</v>
      </c>
      <c r="X29" s="77">
        <f t="shared" ref="X29:X52" si="10">VLOOKUP($A44,$A$2:$S$67,13,FALSE)</f>
        <v>38</v>
      </c>
      <c r="Y29" s="77">
        <f t="shared" ref="Y29:Y52" si="11">VLOOKUP($A44,$A$2:$S$67,16,FALSE)</f>
        <v>45</v>
      </c>
      <c r="Z29" s="77">
        <f t="shared" si="3"/>
        <v>83</v>
      </c>
      <c r="AA29" s="74"/>
      <c r="AB29" s="145" t="s">
        <v>81</v>
      </c>
      <c r="AC29" s="149"/>
      <c r="AD29" s="88"/>
      <c r="AE29" s="98"/>
      <c r="AF29" s="98"/>
      <c r="AG29" s="99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698</v>
      </c>
      <c r="H30" s="1">
        <v>0</v>
      </c>
      <c r="I30" s="1">
        <v>3</v>
      </c>
      <c r="J30" s="1">
        <v>701</v>
      </c>
      <c r="K30" s="1">
        <v>833</v>
      </c>
      <c r="L30" s="1">
        <v>1</v>
      </c>
      <c r="M30" s="1">
        <v>834</v>
      </c>
      <c r="N30" s="1">
        <v>900</v>
      </c>
      <c r="O30" s="1">
        <v>2</v>
      </c>
      <c r="P30" s="1">
        <v>902</v>
      </c>
      <c r="Q30" s="1">
        <v>1733</v>
      </c>
      <c r="R30" s="1">
        <v>3</v>
      </c>
      <c r="S30" s="1">
        <v>1736</v>
      </c>
      <c r="V30" s="87" t="s">
        <v>83</v>
      </c>
      <c r="W30" s="77">
        <f t="shared" si="9"/>
        <v>82</v>
      </c>
      <c r="X30" s="77">
        <f t="shared" si="10"/>
        <v>90</v>
      </c>
      <c r="Y30" s="77">
        <f t="shared" si="11"/>
        <v>92</v>
      </c>
      <c r="Z30" s="77">
        <f t="shared" si="3"/>
        <v>182</v>
      </c>
      <c r="AA30" s="74"/>
      <c r="AB30" s="88"/>
      <c r="AC30" s="89"/>
      <c r="AD30" s="87" t="s">
        <v>22</v>
      </c>
      <c r="AE30" s="87" t="s">
        <v>23</v>
      </c>
      <c r="AF30" s="87" t="s">
        <v>24</v>
      </c>
      <c r="AG30" s="87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661</v>
      </c>
      <c r="H31" s="1">
        <v>2</v>
      </c>
      <c r="I31" s="1">
        <v>5</v>
      </c>
      <c r="J31" s="1">
        <v>668</v>
      </c>
      <c r="K31" s="1">
        <v>809</v>
      </c>
      <c r="L31" s="1">
        <v>3</v>
      </c>
      <c r="M31" s="1">
        <v>812</v>
      </c>
      <c r="N31" s="1">
        <v>881</v>
      </c>
      <c r="O31" s="1">
        <v>6</v>
      </c>
      <c r="P31" s="1">
        <v>887</v>
      </c>
      <c r="Q31" s="1">
        <v>1690</v>
      </c>
      <c r="R31" s="1">
        <v>9</v>
      </c>
      <c r="S31" s="1">
        <v>1699</v>
      </c>
      <c r="V31" s="87" t="s">
        <v>85</v>
      </c>
      <c r="W31" s="77">
        <f t="shared" si="9"/>
        <v>67</v>
      </c>
      <c r="X31" s="77">
        <f t="shared" si="10"/>
        <v>69</v>
      </c>
      <c r="Y31" s="77">
        <f t="shared" si="11"/>
        <v>74</v>
      </c>
      <c r="Z31" s="77">
        <f t="shared" si="3"/>
        <v>143</v>
      </c>
      <c r="AA31" s="86"/>
      <c r="AB31" s="145" t="s">
        <v>86</v>
      </c>
      <c r="AC31" s="149"/>
      <c r="AD31" s="82">
        <f>VLOOKUP($A30,$A$2:$S$67,10,FALSE)</f>
        <v>701</v>
      </c>
      <c r="AE31" s="82">
        <f>VLOOKUP($A30,$A$2:$S$67,13,FALSE)</f>
        <v>834</v>
      </c>
      <c r="AF31" s="82">
        <f>VLOOKUP($A30,$A$2:$S$67,16,FALSE)</f>
        <v>902</v>
      </c>
      <c r="AG31" s="77">
        <f t="shared" ref="AG31:AG37" si="12">AE31+AF31</f>
        <v>1736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690</v>
      </c>
      <c r="H32" s="1">
        <v>3</v>
      </c>
      <c r="I32" s="1">
        <v>4</v>
      </c>
      <c r="J32" s="1">
        <v>697</v>
      </c>
      <c r="K32" s="1">
        <v>940</v>
      </c>
      <c r="L32" s="1">
        <v>4</v>
      </c>
      <c r="M32" s="1">
        <v>944</v>
      </c>
      <c r="N32" s="1">
        <v>1009</v>
      </c>
      <c r="O32" s="1">
        <v>6</v>
      </c>
      <c r="P32" s="1">
        <v>1015</v>
      </c>
      <c r="Q32" s="1">
        <v>1949</v>
      </c>
      <c r="R32" s="1">
        <v>10</v>
      </c>
      <c r="S32" s="1">
        <v>1959</v>
      </c>
      <c r="V32" s="87" t="s">
        <v>88</v>
      </c>
      <c r="W32" s="77">
        <f t="shared" si="9"/>
        <v>45</v>
      </c>
      <c r="X32" s="77">
        <f t="shared" si="10"/>
        <v>46</v>
      </c>
      <c r="Y32" s="77">
        <f t="shared" si="11"/>
        <v>44</v>
      </c>
      <c r="Z32" s="77">
        <f t="shared" si="3"/>
        <v>90</v>
      </c>
      <c r="AA32" s="86"/>
      <c r="AB32" s="145" t="s">
        <v>89</v>
      </c>
      <c r="AC32" s="149"/>
      <c r="AD32" s="82">
        <f>VLOOKUP($A31,$A$2:$S$67,10,FALSE)</f>
        <v>668</v>
      </c>
      <c r="AE32" s="82">
        <f>VLOOKUP($A31,$A$2:$S$67,13,FALSE)</f>
        <v>812</v>
      </c>
      <c r="AF32" s="82">
        <f>VLOOKUP($A31,$A$2:$S$67,16,FALSE)</f>
        <v>887</v>
      </c>
      <c r="AG32" s="77">
        <f t="shared" si="12"/>
        <v>1699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976</v>
      </c>
      <c r="H33" s="1">
        <v>1</v>
      </c>
      <c r="I33" s="1">
        <v>5</v>
      </c>
      <c r="J33" s="1">
        <v>982</v>
      </c>
      <c r="K33" s="1">
        <v>1456</v>
      </c>
      <c r="L33" s="1">
        <v>5</v>
      </c>
      <c r="M33" s="1">
        <v>1461</v>
      </c>
      <c r="N33" s="1">
        <v>1484</v>
      </c>
      <c r="O33" s="1">
        <v>3</v>
      </c>
      <c r="P33" s="1">
        <v>1487</v>
      </c>
      <c r="Q33" s="1">
        <v>2940</v>
      </c>
      <c r="R33" s="1">
        <v>8</v>
      </c>
      <c r="S33" s="1">
        <v>2948</v>
      </c>
      <c r="V33" s="87" t="s">
        <v>91</v>
      </c>
      <c r="W33" s="77">
        <f t="shared" si="9"/>
        <v>12</v>
      </c>
      <c r="X33" s="77">
        <f t="shared" si="10"/>
        <v>13</v>
      </c>
      <c r="Y33" s="77">
        <f t="shared" si="11"/>
        <v>15</v>
      </c>
      <c r="Z33" s="77">
        <f t="shared" si="3"/>
        <v>28</v>
      </c>
      <c r="AA33" s="86"/>
      <c r="AB33" s="145" t="s">
        <v>92</v>
      </c>
      <c r="AC33" s="149"/>
      <c r="AD33" s="82">
        <f>VLOOKUP($A42,$A$2:$S$67,10,FALSE)</f>
        <v>267</v>
      </c>
      <c r="AE33" s="82">
        <f>VLOOKUP($A42,$A$2:$S$67,13,FALSE)</f>
        <v>255</v>
      </c>
      <c r="AF33" s="82">
        <f>VLOOKUP($A42,$A$2:$S$67,16,FALSE)</f>
        <v>310</v>
      </c>
      <c r="AG33" s="77">
        <f t="shared" si="12"/>
        <v>565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591</v>
      </c>
      <c r="H34" s="1">
        <v>3</v>
      </c>
      <c r="I34" s="1">
        <v>4</v>
      </c>
      <c r="J34" s="1">
        <v>598</v>
      </c>
      <c r="K34" s="1">
        <v>727</v>
      </c>
      <c r="L34" s="1">
        <v>4</v>
      </c>
      <c r="M34" s="1">
        <v>731</v>
      </c>
      <c r="N34" s="1">
        <v>739</v>
      </c>
      <c r="O34" s="1">
        <v>3</v>
      </c>
      <c r="P34" s="1">
        <v>742</v>
      </c>
      <c r="Q34" s="1">
        <v>1466</v>
      </c>
      <c r="R34" s="1">
        <v>7</v>
      </c>
      <c r="S34" s="1">
        <v>1473</v>
      </c>
      <c r="V34" s="87" t="s">
        <v>94</v>
      </c>
      <c r="W34" s="77">
        <f t="shared" si="9"/>
        <v>45</v>
      </c>
      <c r="X34" s="77">
        <f t="shared" si="10"/>
        <v>53</v>
      </c>
      <c r="Y34" s="77">
        <f t="shared" si="11"/>
        <v>52</v>
      </c>
      <c r="Z34" s="77">
        <f t="shared" si="3"/>
        <v>105</v>
      </c>
      <c r="AA34" s="86"/>
      <c r="AB34" s="145" t="s">
        <v>95</v>
      </c>
      <c r="AC34" s="149"/>
      <c r="AD34" s="82">
        <f>VLOOKUP($A43,$A$2:$S$67,10,FALSE)</f>
        <v>236</v>
      </c>
      <c r="AE34" s="82">
        <f>VLOOKUP($A43,$A$2:$S$67,13,FALSE)</f>
        <v>251</v>
      </c>
      <c r="AF34" s="82">
        <f>VLOOKUP($A43,$A$2:$S$67,16,FALSE)</f>
        <v>262</v>
      </c>
      <c r="AG34" s="77">
        <f t="shared" si="12"/>
        <v>513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87" t="s">
        <v>97</v>
      </c>
      <c r="W35" s="77">
        <f t="shared" si="9"/>
        <v>20</v>
      </c>
      <c r="X35" s="77">
        <f t="shared" si="10"/>
        <v>22</v>
      </c>
      <c r="Y35" s="77">
        <f t="shared" si="11"/>
        <v>15</v>
      </c>
      <c r="Z35" s="77">
        <f t="shared" si="3"/>
        <v>37</v>
      </c>
      <c r="AA35" s="86"/>
      <c r="AB35" s="145" t="s">
        <v>98</v>
      </c>
      <c r="AC35" s="149"/>
      <c r="AD35" s="82">
        <f>VLOOKUP($A32,$A$2:$S$67,10,FALSE)</f>
        <v>697</v>
      </c>
      <c r="AE35" s="82">
        <f>VLOOKUP($A32,$A$2:$S$67,13,FALSE)</f>
        <v>944</v>
      </c>
      <c r="AF35" s="82">
        <f>VLOOKUP($A32,$A$2:$S$67,16,FALSE)</f>
        <v>1015</v>
      </c>
      <c r="AG35" s="77">
        <f t="shared" si="12"/>
        <v>1959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655</v>
      </c>
      <c r="H36" s="1">
        <v>3</v>
      </c>
      <c r="I36" s="1">
        <v>1</v>
      </c>
      <c r="J36" s="1">
        <v>659</v>
      </c>
      <c r="K36" s="1">
        <v>697</v>
      </c>
      <c r="L36" s="1">
        <v>3</v>
      </c>
      <c r="M36" s="1">
        <v>700</v>
      </c>
      <c r="N36" s="1">
        <v>796</v>
      </c>
      <c r="O36" s="1">
        <v>2</v>
      </c>
      <c r="P36" s="1">
        <v>798</v>
      </c>
      <c r="Q36" s="1">
        <v>1493</v>
      </c>
      <c r="R36" s="1">
        <v>5</v>
      </c>
      <c r="S36" s="1">
        <v>1498</v>
      </c>
      <c r="V36" s="87" t="s">
        <v>100</v>
      </c>
      <c r="W36" s="77">
        <f t="shared" si="9"/>
        <v>116</v>
      </c>
      <c r="X36" s="77">
        <f t="shared" si="10"/>
        <v>115</v>
      </c>
      <c r="Y36" s="77">
        <f t="shared" si="11"/>
        <v>138</v>
      </c>
      <c r="Z36" s="77">
        <f t="shared" si="3"/>
        <v>253</v>
      </c>
      <c r="AA36" s="86"/>
      <c r="AB36" s="145" t="s">
        <v>90</v>
      </c>
      <c r="AC36" s="149"/>
      <c r="AD36" s="82">
        <f>VLOOKUP($A33,$A$2:$S$67,10,FALSE)</f>
        <v>982</v>
      </c>
      <c r="AE36" s="82">
        <f>VLOOKUP($A33,$A$2:$S$67,13,FALSE)</f>
        <v>1461</v>
      </c>
      <c r="AF36" s="82">
        <f>VLOOKUP($A33,$A$2:$S$67,16,FALSE)</f>
        <v>1487</v>
      </c>
      <c r="AG36" s="77">
        <f t="shared" si="12"/>
        <v>2948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528</v>
      </c>
      <c r="L37" s="1">
        <v>1</v>
      </c>
      <c r="M37" s="1">
        <v>529</v>
      </c>
      <c r="N37" s="1">
        <v>587</v>
      </c>
      <c r="O37" s="1">
        <v>0</v>
      </c>
      <c r="P37" s="1">
        <v>587</v>
      </c>
      <c r="Q37" s="1">
        <v>1115</v>
      </c>
      <c r="R37" s="1">
        <v>1</v>
      </c>
      <c r="S37" s="1">
        <v>1116</v>
      </c>
      <c r="V37" s="87" t="s">
        <v>102</v>
      </c>
      <c r="W37" s="77">
        <f t="shared" si="9"/>
        <v>161</v>
      </c>
      <c r="X37" s="77">
        <f t="shared" si="10"/>
        <v>150</v>
      </c>
      <c r="Y37" s="77">
        <f t="shared" si="11"/>
        <v>167</v>
      </c>
      <c r="Z37" s="77">
        <f t="shared" si="3"/>
        <v>317</v>
      </c>
      <c r="AA37" s="86"/>
      <c r="AB37" s="145" t="s">
        <v>93</v>
      </c>
      <c r="AC37" s="149"/>
      <c r="AD37" s="82">
        <f>VLOOKUP($A34,$A$2:$S$67,10,FALSE)</f>
        <v>598</v>
      </c>
      <c r="AE37" s="82">
        <f>VLOOKUP($A34,$A$2:$S$67,13,FALSE)</f>
        <v>731</v>
      </c>
      <c r="AF37" s="82">
        <f>VLOOKUP($A34,$A$2:$S$67,16,FALSE)</f>
        <v>742</v>
      </c>
      <c r="AG37" s="77">
        <f t="shared" si="12"/>
        <v>1473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416</v>
      </c>
      <c r="H38" s="1">
        <v>1</v>
      </c>
      <c r="I38" s="1">
        <v>3</v>
      </c>
      <c r="J38" s="1">
        <v>420</v>
      </c>
      <c r="K38" s="1">
        <v>617</v>
      </c>
      <c r="L38" s="1">
        <v>3</v>
      </c>
      <c r="M38" s="1">
        <v>620</v>
      </c>
      <c r="N38" s="1">
        <v>644</v>
      </c>
      <c r="O38" s="1">
        <v>5</v>
      </c>
      <c r="P38" s="1">
        <v>649</v>
      </c>
      <c r="Q38" s="1">
        <v>1261</v>
      </c>
      <c r="R38" s="1">
        <v>8</v>
      </c>
      <c r="S38" s="1">
        <v>1269</v>
      </c>
      <c r="V38" s="87" t="s">
        <v>104</v>
      </c>
      <c r="W38" s="77">
        <f t="shared" si="9"/>
        <v>39</v>
      </c>
      <c r="X38" s="77">
        <f t="shared" si="10"/>
        <v>39</v>
      </c>
      <c r="Y38" s="77">
        <f t="shared" si="11"/>
        <v>36</v>
      </c>
      <c r="Z38" s="77">
        <f t="shared" si="3"/>
        <v>75</v>
      </c>
      <c r="AA38" s="74"/>
      <c r="AB38" s="145" t="s">
        <v>73</v>
      </c>
      <c r="AC38" s="149"/>
      <c r="AD38" s="77">
        <f>SUM(AD31:AD37)</f>
        <v>4149</v>
      </c>
      <c r="AE38" s="77">
        <f>SUM(AE31:AE37)</f>
        <v>5288</v>
      </c>
      <c r="AF38" s="77">
        <f>SUM(AF31:AF37)</f>
        <v>5605</v>
      </c>
      <c r="AG38" s="77">
        <f>SUM(AG31:AG37)</f>
        <v>10893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188</v>
      </c>
      <c r="H39" s="1">
        <v>1</v>
      </c>
      <c r="I39" s="1">
        <v>6</v>
      </c>
      <c r="J39" s="1">
        <v>195</v>
      </c>
      <c r="K39" s="1">
        <v>326</v>
      </c>
      <c r="L39" s="1">
        <v>2</v>
      </c>
      <c r="M39" s="1">
        <v>328</v>
      </c>
      <c r="N39" s="1">
        <v>314</v>
      </c>
      <c r="O39" s="1">
        <v>5</v>
      </c>
      <c r="P39" s="1">
        <v>319</v>
      </c>
      <c r="Q39" s="1">
        <v>640</v>
      </c>
      <c r="R39" s="1">
        <v>7</v>
      </c>
      <c r="S39" s="1">
        <v>647</v>
      </c>
      <c r="V39" s="87" t="s">
        <v>106</v>
      </c>
      <c r="W39" s="77">
        <f t="shared" si="9"/>
        <v>32</v>
      </c>
      <c r="X39" s="77">
        <f t="shared" si="10"/>
        <v>30</v>
      </c>
      <c r="Y39" s="77">
        <f t="shared" si="11"/>
        <v>34</v>
      </c>
      <c r="Z39" s="77">
        <f t="shared" si="3"/>
        <v>64</v>
      </c>
      <c r="AA39" s="74"/>
      <c r="AB39" s="83"/>
      <c r="AC39" s="100"/>
      <c r="AD39" s="100"/>
      <c r="AE39" s="100"/>
      <c r="AF39" s="100"/>
      <c r="AG39" s="100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370</v>
      </c>
      <c r="H40" s="1">
        <v>4</v>
      </c>
      <c r="I40" s="1">
        <v>3</v>
      </c>
      <c r="J40" s="1">
        <v>377</v>
      </c>
      <c r="K40" s="1">
        <v>617</v>
      </c>
      <c r="L40" s="1">
        <v>3</v>
      </c>
      <c r="M40" s="1">
        <v>620</v>
      </c>
      <c r="N40" s="1">
        <v>632</v>
      </c>
      <c r="O40" s="1">
        <v>5</v>
      </c>
      <c r="P40" s="1">
        <v>637</v>
      </c>
      <c r="Q40" s="1">
        <v>1249</v>
      </c>
      <c r="R40" s="1">
        <v>8</v>
      </c>
      <c r="S40" s="1">
        <v>1257</v>
      </c>
      <c r="V40" s="87" t="s">
        <v>108</v>
      </c>
      <c r="W40" s="77">
        <f t="shared" si="9"/>
        <v>122</v>
      </c>
      <c r="X40" s="77">
        <f t="shared" si="10"/>
        <v>119</v>
      </c>
      <c r="Y40" s="77">
        <f t="shared" si="11"/>
        <v>137</v>
      </c>
      <c r="Z40" s="77">
        <f t="shared" si="3"/>
        <v>256</v>
      </c>
      <c r="AA40" s="74"/>
      <c r="AB40" s="83"/>
      <c r="AC40" s="100"/>
      <c r="AD40" s="100"/>
      <c r="AE40" s="100"/>
      <c r="AF40" s="100"/>
      <c r="AG40" s="100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316</v>
      </c>
      <c r="H41" s="1">
        <v>2</v>
      </c>
      <c r="I41" s="1">
        <v>5</v>
      </c>
      <c r="J41" s="1">
        <v>323</v>
      </c>
      <c r="K41" s="1">
        <v>512</v>
      </c>
      <c r="L41" s="1">
        <v>2</v>
      </c>
      <c r="M41" s="1">
        <v>514</v>
      </c>
      <c r="N41" s="1">
        <v>534</v>
      </c>
      <c r="O41" s="1">
        <v>5</v>
      </c>
      <c r="P41" s="1">
        <v>539</v>
      </c>
      <c r="Q41" s="1">
        <v>1046</v>
      </c>
      <c r="R41" s="1">
        <v>7</v>
      </c>
      <c r="S41" s="1">
        <v>1053</v>
      </c>
      <c r="V41" s="87" t="s">
        <v>110</v>
      </c>
      <c r="W41" s="77">
        <f t="shared" si="9"/>
        <v>51</v>
      </c>
      <c r="X41" s="77">
        <f t="shared" si="10"/>
        <v>50</v>
      </c>
      <c r="Y41" s="77">
        <f t="shared" si="11"/>
        <v>55</v>
      </c>
      <c r="Z41" s="77">
        <f t="shared" si="3"/>
        <v>105</v>
      </c>
      <c r="AA41" s="74"/>
      <c r="AB41" s="83"/>
      <c r="AC41" s="100"/>
      <c r="AD41" s="100"/>
      <c r="AE41" s="100"/>
      <c r="AF41" s="100"/>
      <c r="AG41" s="100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259</v>
      </c>
      <c r="H42" s="1">
        <v>4</v>
      </c>
      <c r="I42" s="1">
        <v>4</v>
      </c>
      <c r="J42" s="1">
        <v>267</v>
      </c>
      <c r="K42" s="1">
        <v>252</v>
      </c>
      <c r="L42" s="1">
        <v>3</v>
      </c>
      <c r="M42" s="1">
        <v>255</v>
      </c>
      <c r="N42" s="1">
        <v>303</v>
      </c>
      <c r="O42" s="1">
        <v>7</v>
      </c>
      <c r="P42" s="1">
        <v>310</v>
      </c>
      <c r="Q42" s="1">
        <v>555</v>
      </c>
      <c r="R42" s="1">
        <v>10</v>
      </c>
      <c r="S42" s="1">
        <v>565</v>
      </c>
      <c r="V42" s="87" t="s">
        <v>112</v>
      </c>
      <c r="W42" s="77">
        <f t="shared" si="9"/>
        <v>165</v>
      </c>
      <c r="X42" s="77">
        <f t="shared" si="10"/>
        <v>135</v>
      </c>
      <c r="Y42" s="77">
        <f t="shared" si="11"/>
        <v>154</v>
      </c>
      <c r="Z42" s="77">
        <f t="shared" si="3"/>
        <v>289</v>
      </c>
      <c r="AA42" s="74"/>
      <c r="AB42" s="101"/>
      <c r="AC42" s="102"/>
      <c r="AD42" s="101"/>
      <c r="AE42" s="101"/>
      <c r="AF42" s="101"/>
      <c r="AG42" s="101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236</v>
      </c>
      <c r="H43" s="1">
        <v>0</v>
      </c>
      <c r="I43" s="1">
        <v>0</v>
      </c>
      <c r="J43" s="1">
        <v>236</v>
      </c>
      <c r="K43" s="1">
        <v>251</v>
      </c>
      <c r="L43" s="1">
        <v>0</v>
      </c>
      <c r="M43" s="1">
        <v>251</v>
      </c>
      <c r="N43" s="1">
        <v>262</v>
      </c>
      <c r="O43" s="1">
        <v>0</v>
      </c>
      <c r="P43" s="1">
        <v>262</v>
      </c>
      <c r="Q43" s="1">
        <v>513</v>
      </c>
      <c r="R43" s="1">
        <v>0</v>
      </c>
      <c r="S43" s="1">
        <v>513</v>
      </c>
      <c r="V43" s="87" t="s">
        <v>114</v>
      </c>
      <c r="W43" s="77">
        <f t="shared" si="9"/>
        <v>46</v>
      </c>
      <c r="X43" s="77">
        <f t="shared" si="10"/>
        <v>43</v>
      </c>
      <c r="Y43" s="77">
        <f t="shared" si="11"/>
        <v>51</v>
      </c>
      <c r="Z43" s="77">
        <f t="shared" si="3"/>
        <v>94</v>
      </c>
      <c r="AA43" s="74"/>
      <c r="AB43" s="74"/>
      <c r="AC43" s="96" t="s">
        <v>115</v>
      </c>
      <c r="AD43" s="88"/>
      <c r="AE43" s="101"/>
      <c r="AF43" s="101"/>
      <c r="AG43" s="99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45</v>
      </c>
      <c r="O44" s="1">
        <v>0</v>
      </c>
      <c r="P44" s="1">
        <v>45</v>
      </c>
      <c r="Q44" s="1">
        <v>83</v>
      </c>
      <c r="R44" s="1">
        <v>0</v>
      </c>
      <c r="S44" s="1">
        <v>83</v>
      </c>
      <c r="V44" s="87" t="s">
        <v>116</v>
      </c>
      <c r="W44" s="77">
        <f t="shared" si="9"/>
        <v>104</v>
      </c>
      <c r="X44" s="77">
        <f t="shared" si="10"/>
        <v>90</v>
      </c>
      <c r="Y44" s="77">
        <f t="shared" si="11"/>
        <v>108</v>
      </c>
      <c r="Z44" s="77">
        <f t="shared" si="3"/>
        <v>198</v>
      </c>
      <c r="AA44" s="74"/>
      <c r="AB44" s="88"/>
      <c r="AC44" s="103"/>
      <c r="AD44" s="87" t="s">
        <v>22</v>
      </c>
      <c r="AE44" s="87" t="s">
        <v>23</v>
      </c>
      <c r="AF44" s="87" t="s">
        <v>24</v>
      </c>
      <c r="AG44" s="87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90</v>
      </c>
      <c r="L45" s="1">
        <v>0</v>
      </c>
      <c r="M45" s="1">
        <v>90</v>
      </c>
      <c r="N45" s="1">
        <v>92</v>
      </c>
      <c r="O45" s="1">
        <v>0</v>
      </c>
      <c r="P45" s="1">
        <v>92</v>
      </c>
      <c r="Q45" s="1">
        <v>182</v>
      </c>
      <c r="R45" s="1">
        <v>0</v>
      </c>
      <c r="S45" s="1">
        <v>182</v>
      </c>
      <c r="V45" s="87" t="s">
        <v>117</v>
      </c>
      <c r="W45" s="77">
        <f t="shared" si="9"/>
        <v>17</v>
      </c>
      <c r="X45" s="77">
        <f t="shared" si="10"/>
        <v>13</v>
      </c>
      <c r="Y45" s="77">
        <f t="shared" si="11"/>
        <v>10</v>
      </c>
      <c r="Z45" s="77">
        <f t="shared" si="3"/>
        <v>23</v>
      </c>
      <c r="AA45" s="74"/>
      <c r="AB45" s="145" t="s">
        <v>118</v>
      </c>
      <c r="AC45" s="149"/>
      <c r="AD45" s="82">
        <f>VLOOKUP($A37,$A$2:$S$67,10,FALSE)</f>
        <v>452</v>
      </c>
      <c r="AE45" s="82">
        <f>VLOOKUP($A37,$A$2:$S$67,13,FALSE)</f>
        <v>529</v>
      </c>
      <c r="AF45" s="82">
        <f>VLOOKUP($A37,$A$2:$S$67,16,FALSE)</f>
        <v>587</v>
      </c>
      <c r="AG45" s="77">
        <f>AE45+AF45</f>
        <v>1116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67</v>
      </c>
      <c r="H46" s="1">
        <v>0</v>
      </c>
      <c r="I46" s="1">
        <v>0</v>
      </c>
      <c r="J46" s="1">
        <v>67</v>
      </c>
      <c r="K46" s="1">
        <v>69</v>
      </c>
      <c r="L46" s="1">
        <v>0</v>
      </c>
      <c r="M46" s="1">
        <v>69</v>
      </c>
      <c r="N46" s="1">
        <v>74</v>
      </c>
      <c r="O46" s="1">
        <v>0</v>
      </c>
      <c r="P46" s="1">
        <v>74</v>
      </c>
      <c r="Q46" s="1">
        <v>143</v>
      </c>
      <c r="R46" s="1">
        <v>0</v>
      </c>
      <c r="S46" s="1">
        <v>143</v>
      </c>
      <c r="V46" s="87" t="s">
        <v>119</v>
      </c>
      <c r="W46" s="77">
        <f t="shared" si="9"/>
        <v>112</v>
      </c>
      <c r="X46" s="77">
        <f t="shared" si="10"/>
        <v>126</v>
      </c>
      <c r="Y46" s="77">
        <f t="shared" si="11"/>
        <v>135</v>
      </c>
      <c r="Z46" s="77">
        <f t="shared" si="3"/>
        <v>261</v>
      </c>
      <c r="AA46" s="86"/>
      <c r="AB46" s="145" t="s">
        <v>120</v>
      </c>
      <c r="AC46" s="149"/>
      <c r="AD46" s="82">
        <f>VLOOKUP($A38,$A$2:$S$67,10,FALSE)</f>
        <v>420</v>
      </c>
      <c r="AE46" s="82">
        <f>VLOOKUP($A38,$A$2:$S$67,13,FALSE)</f>
        <v>620</v>
      </c>
      <c r="AF46" s="82">
        <f>VLOOKUP($A38,$A$2:$S$67,16,FALSE)</f>
        <v>649</v>
      </c>
      <c r="AG46" s="77">
        <f>AE46+AF46</f>
        <v>1269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44</v>
      </c>
      <c r="O47" s="1">
        <v>0</v>
      </c>
      <c r="P47" s="1">
        <v>44</v>
      </c>
      <c r="Q47" s="1">
        <v>90</v>
      </c>
      <c r="R47" s="1">
        <v>0</v>
      </c>
      <c r="S47" s="1">
        <v>90</v>
      </c>
      <c r="V47" s="87" t="s">
        <v>121</v>
      </c>
      <c r="W47" s="77">
        <f t="shared" si="9"/>
        <v>61</v>
      </c>
      <c r="X47" s="77">
        <f t="shared" si="10"/>
        <v>56</v>
      </c>
      <c r="Y47" s="77">
        <f t="shared" si="11"/>
        <v>68</v>
      </c>
      <c r="Z47" s="77">
        <f t="shared" si="3"/>
        <v>124</v>
      </c>
      <c r="AA47" s="86"/>
      <c r="AB47" s="145" t="s">
        <v>122</v>
      </c>
      <c r="AC47" s="149"/>
      <c r="AD47" s="82">
        <f>VLOOKUP($A39,$A$2:$S$67,10,FALSE)</f>
        <v>195</v>
      </c>
      <c r="AE47" s="82">
        <f>VLOOKUP($A39,$A$2:$S$67,13,FALSE)</f>
        <v>328</v>
      </c>
      <c r="AF47" s="82">
        <f>VLOOKUP($A39,$A$2:$S$67,16,FALSE)</f>
        <v>319</v>
      </c>
      <c r="AG47" s="77">
        <f>AE47+AF47</f>
        <v>647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87" t="s">
        <v>123</v>
      </c>
      <c r="W48" s="77">
        <f t="shared" si="9"/>
        <v>381</v>
      </c>
      <c r="X48" s="77">
        <f t="shared" si="10"/>
        <v>407</v>
      </c>
      <c r="Y48" s="77">
        <f t="shared" si="11"/>
        <v>387</v>
      </c>
      <c r="Z48" s="77">
        <f t="shared" si="3"/>
        <v>794</v>
      </c>
      <c r="AA48" s="86"/>
      <c r="AB48" s="145" t="s">
        <v>124</v>
      </c>
      <c r="AC48" s="149"/>
      <c r="AD48" s="82">
        <f>VLOOKUP($A40,$A$2:$S$67,10,FALSE)</f>
        <v>377</v>
      </c>
      <c r="AE48" s="82">
        <f>VLOOKUP($A40,$A$2:$S$67,13,FALSE)</f>
        <v>620</v>
      </c>
      <c r="AF48" s="82">
        <f>VLOOKUP($A40,$A$2:$S$67,16,FALSE)</f>
        <v>637</v>
      </c>
      <c r="AG48" s="77">
        <f>AE48+AF48</f>
        <v>1257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53</v>
      </c>
      <c r="L49" s="1">
        <v>0</v>
      </c>
      <c r="M49" s="1">
        <v>53</v>
      </c>
      <c r="N49" s="1">
        <v>52</v>
      </c>
      <c r="O49" s="1">
        <v>0</v>
      </c>
      <c r="P49" s="1">
        <v>52</v>
      </c>
      <c r="Q49" s="1">
        <v>105</v>
      </c>
      <c r="R49" s="1">
        <v>0</v>
      </c>
      <c r="S49" s="1">
        <v>105</v>
      </c>
      <c r="V49" s="87" t="s">
        <v>125</v>
      </c>
      <c r="W49" s="77">
        <f t="shared" si="9"/>
        <v>17</v>
      </c>
      <c r="X49" s="77">
        <f t="shared" si="10"/>
        <v>14</v>
      </c>
      <c r="Y49" s="77">
        <f t="shared" si="11"/>
        <v>16</v>
      </c>
      <c r="Z49" s="77">
        <f t="shared" si="3"/>
        <v>30</v>
      </c>
      <c r="AA49" s="74"/>
      <c r="AB49" s="145" t="s">
        <v>109</v>
      </c>
      <c r="AC49" s="149"/>
      <c r="AD49" s="82">
        <f>VLOOKUP($A41,$A$2:$S$67,10,FALSE)</f>
        <v>323</v>
      </c>
      <c r="AE49" s="82">
        <f>VLOOKUP($A41,$A$2:$S$67,13,FALSE)</f>
        <v>514</v>
      </c>
      <c r="AF49" s="82">
        <f>VLOOKUP($A41,$A$2:$S$67,16,FALSE)</f>
        <v>539</v>
      </c>
      <c r="AG49" s="77">
        <f>AE49+AF49</f>
        <v>1053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87" t="s">
        <v>126</v>
      </c>
      <c r="W50" s="77">
        <f t="shared" si="9"/>
        <v>37</v>
      </c>
      <c r="X50" s="77">
        <f t="shared" si="10"/>
        <v>36</v>
      </c>
      <c r="Y50" s="77">
        <f t="shared" si="11"/>
        <v>34</v>
      </c>
      <c r="Z50" s="77">
        <f t="shared" si="3"/>
        <v>70</v>
      </c>
      <c r="AA50" s="74"/>
      <c r="AB50" s="145" t="s">
        <v>73</v>
      </c>
      <c r="AC50" s="149"/>
      <c r="AD50" s="77">
        <f>SUM(AD45:AD49)</f>
        <v>1767</v>
      </c>
      <c r="AE50" s="77">
        <f>SUM(AE45:AE49)</f>
        <v>2611</v>
      </c>
      <c r="AF50" s="77">
        <f>SUM(AF45:AF49)</f>
        <v>2731</v>
      </c>
      <c r="AG50" s="77">
        <f>SUM(AG45:AG49)</f>
        <v>5342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112</v>
      </c>
      <c r="L51" s="1">
        <v>3</v>
      </c>
      <c r="M51" s="1">
        <v>115</v>
      </c>
      <c r="N51" s="1">
        <v>138</v>
      </c>
      <c r="O51" s="1">
        <v>0</v>
      </c>
      <c r="P51" s="1">
        <v>138</v>
      </c>
      <c r="Q51" s="1">
        <v>250</v>
      </c>
      <c r="R51" s="1">
        <v>3</v>
      </c>
      <c r="S51" s="1">
        <v>253</v>
      </c>
      <c r="V51" s="87" t="s">
        <v>127</v>
      </c>
      <c r="W51" s="77">
        <f t="shared" si="9"/>
        <v>16</v>
      </c>
      <c r="X51" s="77">
        <f t="shared" si="10"/>
        <v>16</v>
      </c>
      <c r="Y51" s="77">
        <f t="shared" si="11"/>
        <v>17</v>
      </c>
      <c r="Z51" s="77">
        <f t="shared" si="3"/>
        <v>33</v>
      </c>
      <c r="AA51" s="74"/>
      <c r="AB51" s="83"/>
      <c r="AC51" s="100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149</v>
      </c>
      <c r="H52" s="1">
        <v>11</v>
      </c>
      <c r="I52" s="1">
        <v>1</v>
      </c>
      <c r="J52" s="1">
        <v>161</v>
      </c>
      <c r="K52" s="1">
        <v>149</v>
      </c>
      <c r="L52" s="1">
        <v>1</v>
      </c>
      <c r="M52" s="1">
        <v>150</v>
      </c>
      <c r="N52" s="1">
        <v>156</v>
      </c>
      <c r="O52" s="1">
        <v>11</v>
      </c>
      <c r="P52" s="1">
        <v>167</v>
      </c>
      <c r="Q52" s="1">
        <v>305</v>
      </c>
      <c r="R52" s="1">
        <v>12</v>
      </c>
      <c r="S52" s="1">
        <v>317</v>
      </c>
      <c r="V52" s="87" t="s">
        <v>128</v>
      </c>
      <c r="W52" s="77">
        <f t="shared" si="9"/>
        <v>54</v>
      </c>
      <c r="X52" s="77">
        <f t="shared" si="10"/>
        <v>60</v>
      </c>
      <c r="Y52" s="77">
        <f t="shared" si="11"/>
        <v>65</v>
      </c>
      <c r="Z52" s="77">
        <f t="shared" si="3"/>
        <v>125</v>
      </c>
      <c r="AA52" s="74"/>
      <c r="AB52" s="83"/>
      <c r="AC52" s="100"/>
      <c r="AD52" s="100"/>
      <c r="AE52" s="100"/>
      <c r="AF52" s="100"/>
      <c r="AG52" s="100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37</v>
      </c>
      <c r="H53" s="1">
        <v>0</v>
      </c>
      <c r="I53" s="1">
        <v>2</v>
      </c>
      <c r="J53" s="1">
        <v>39</v>
      </c>
      <c r="K53" s="1">
        <v>39</v>
      </c>
      <c r="L53" s="1">
        <v>0</v>
      </c>
      <c r="M53" s="1">
        <v>39</v>
      </c>
      <c r="N53" s="1">
        <v>34</v>
      </c>
      <c r="O53" s="1">
        <v>2</v>
      </c>
      <c r="P53" s="1">
        <v>36</v>
      </c>
      <c r="Q53" s="1">
        <v>73</v>
      </c>
      <c r="R53" s="1">
        <v>2</v>
      </c>
      <c r="S53" s="1">
        <v>75</v>
      </c>
      <c r="AB53" s="83"/>
      <c r="AC53" s="83"/>
      <c r="AD53" s="83"/>
      <c r="AE53" s="83"/>
      <c r="AF53" s="83"/>
      <c r="AG53" s="83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32</v>
      </c>
      <c r="H54" s="1">
        <v>0</v>
      </c>
      <c r="I54" s="1">
        <v>0</v>
      </c>
      <c r="J54" s="1">
        <v>32</v>
      </c>
      <c r="K54" s="1">
        <v>30</v>
      </c>
      <c r="L54" s="1">
        <v>0</v>
      </c>
      <c r="M54" s="1">
        <v>30</v>
      </c>
      <c r="N54" s="1">
        <v>34</v>
      </c>
      <c r="O54" s="1">
        <v>0</v>
      </c>
      <c r="P54" s="1">
        <v>34</v>
      </c>
      <c r="Q54" s="1">
        <v>64</v>
      </c>
      <c r="R54" s="1">
        <v>0</v>
      </c>
      <c r="S54" s="1">
        <v>64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103</v>
      </c>
      <c r="H55" s="1">
        <v>19</v>
      </c>
      <c r="I55" s="1">
        <v>0</v>
      </c>
      <c r="J55" s="1">
        <v>122</v>
      </c>
      <c r="K55" s="1">
        <v>113</v>
      </c>
      <c r="L55" s="1">
        <v>6</v>
      </c>
      <c r="M55" s="1">
        <v>119</v>
      </c>
      <c r="N55" s="1">
        <v>124</v>
      </c>
      <c r="O55" s="1">
        <v>13</v>
      </c>
      <c r="P55" s="1">
        <v>137</v>
      </c>
      <c r="Q55" s="1">
        <v>237</v>
      </c>
      <c r="R55" s="1">
        <v>19</v>
      </c>
      <c r="S55" s="1">
        <v>256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51</v>
      </c>
      <c r="H56" s="1">
        <v>0</v>
      </c>
      <c r="I56" s="1">
        <v>0</v>
      </c>
      <c r="J56" s="1">
        <v>51</v>
      </c>
      <c r="K56" s="1">
        <v>50</v>
      </c>
      <c r="L56" s="1">
        <v>0</v>
      </c>
      <c r="M56" s="1">
        <v>50</v>
      </c>
      <c r="N56" s="1">
        <v>55</v>
      </c>
      <c r="O56" s="1">
        <v>0</v>
      </c>
      <c r="P56" s="1">
        <v>55</v>
      </c>
      <c r="Q56" s="1">
        <v>105</v>
      </c>
      <c r="R56" s="1">
        <v>0</v>
      </c>
      <c r="S56" s="1">
        <v>105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152</v>
      </c>
      <c r="H57" s="1">
        <v>12</v>
      </c>
      <c r="I57" s="1">
        <v>1</v>
      </c>
      <c r="J57" s="1">
        <v>165</v>
      </c>
      <c r="K57" s="1">
        <v>135</v>
      </c>
      <c r="L57" s="1">
        <v>0</v>
      </c>
      <c r="M57" s="1">
        <v>135</v>
      </c>
      <c r="N57" s="1">
        <v>140</v>
      </c>
      <c r="O57" s="1">
        <v>14</v>
      </c>
      <c r="P57" s="1">
        <v>154</v>
      </c>
      <c r="Q57" s="1">
        <v>275</v>
      </c>
      <c r="R57" s="1">
        <v>14</v>
      </c>
      <c r="S57" s="1">
        <v>289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51</v>
      </c>
      <c r="O58" s="1">
        <v>0</v>
      </c>
      <c r="P58" s="1">
        <v>51</v>
      </c>
      <c r="Q58" s="1">
        <v>94</v>
      </c>
      <c r="R58" s="1">
        <v>0</v>
      </c>
      <c r="S58" s="1">
        <v>94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103</v>
      </c>
      <c r="H59" s="1">
        <v>0</v>
      </c>
      <c r="I59" s="1">
        <v>1</v>
      </c>
      <c r="J59" s="1">
        <v>104</v>
      </c>
      <c r="K59" s="1">
        <v>89</v>
      </c>
      <c r="L59" s="1">
        <v>1</v>
      </c>
      <c r="M59" s="1">
        <v>90</v>
      </c>
      <c r="N59" s="1">
        <v>108</v>
      </c>
      <c r="O59" s="1">
        <v>0</v>
      </c>
      <c r="P59" s="1">
        <v>108</v>
      </c>
      <c r="Q59" s="1">
        <v>197</v>
      </c>
      <c r="R59" s="1">
        <v>1</v>
      </c>
      <c r="S59" s="1">
        <v>198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2</v>
      </c>
      <c r="I60" s="1">
        <v>0</v>
      </c>
      <c r="J60" s="1">
        <v>17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110</v>
      </c>
      <c r="H61" s="1">
        <v>1</v>
      </c>
      <c r="I61" s="1">
        <v>1</v>
      </c>
      <c r="J61" s="1">
        <v>112</v>
      </c>
      <c r="K61" s="1">
        <v>124</v>
      </c>
      <c r="L61" s="1">
        <v>2</v>
      </c>
      <c r="M61" s="1">
        <v>126</v>
      </c>
      <c r="N61" s="1">
        <v>135</v>
      </c>
      <c r="O61" s="1">
        <v>0</v>
      </c>
      <c r="P61" s="1">
        <v>135</v>
      </c>
      <c r="Q61" s="1">
        <v>259</v>
      </c>
      <c r="R61" s="1">
        <v>2</v>
      </c>
      <c r="S61" s="1">
        <v>261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59</v>
      </c>
      <c r="H62" s="1">
        <v>1</v>
      </c>
      <c r="I62" s="1">
        <v>1</v>
      </c>
      <c r="J62" s="1">
        <v>61</v>
      </c>
      <c r="K62" s="1">
        <v>56</v>
      </c>
      <c r="L62" s="1">
        <v>0</v>
      </c>
      <c r="M62" s="1">
        <v>56</v>
      </c>
      <c r="N62" s="1">
        <v>66</v>
      </c>
      <c r="O62" s="1">
        <v>2</v>
      </c>
      <c r="P62" s="1">
        <v>68</v>
      </c>
      <c r="Q62" s="1">
        <v>122</v>
      </c>
      <c r="R62" s="1">
        <v>2</v>
      </c>
      <c r="S62" s="1">
        <v>124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375</v>
      </c>
      <c r="H63" s="1">
        <v>4</v>
      </c>
      <c r="I63" s="1">
        <v>2</v>
      </c>
      <c r="J63" s="1">
        <v>381</v>
      </c>
      <c r="K63" s="1">
        <v>401</v>
      </c>
      <c r="L63" s="1">
        <v>6</v>
      </c>
      <c r="M63" s="1">
        <v>407</v>
      </c>
      <c r="N63" s="1">
        <v>387</v>
      </c>
      <c r="O63" s="1">
        <v>0</v>
      </c>
      <c r="P63" s="1">
        <v>387</v>
      </c>
      <c r="Q63" s="1">
        <v>788</v>
      </c>
      <c r="R63" s="1">
        <v>6</v>
      </c>
      <c r="S63" s="1">
        <v>794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s="67" customFormat="1" x14ac:dyDescent="0.15">
      <c r="A65" s="1">
        <v>71</v>
      </c>
      <c r="B65" s="1" t="s">
        <v>126</v>
      </c>
      <c r="C65" s="1">
        <v>0</v>
      </c>
      <c r="D65" s="1"/>
      <c r="E65" s="1">
        <v>0</v>
      </c>
      <c r="F65" s="1"/>
      <c r="G65" s="1">
        <v>36</v>
      </c>
      <c r="H65" s="1">
        <v>1</v>
      </c>
      <c r="I65" s="1">
        <v>0</v>
      </c>
      <c r="J65" s="1">
        <v>37</v>
      </c>
      <c r="K65" s="1">
        <v>35</v>
      </c>
      <c r="L65" s="1">
        <v>1</v>
      </c>
      <c r="M65" s="1">
        <v>36</v>
      </c>
      <c r="N65" s="1">
        <v>34</v>
      </c>
      <c r="O65" s="1">
        <v>0</v>
      </c>
      <c r="P65" s="1">
        <v>34</v>
      </c>
      <c r="Q65" s="1">
        <v>69</v>
      </c>
      <c r="R65" s="1">
        <v>1</v>
      </c>
      <c r="S65" s="1">
        <v>70</v>
      </c>
    </row>
    <row r="66" spans="1:19" s="67" customFormat="1" x14ac:dyDescent="0.15">
      <c r="A66" s="1">
        <v>72</v>
      </c>
      <c r="B66" s="1" t="s">
        <v>127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67" customFormat="1" x14ac:dyDescent="0.15">
      <c r="A67" s="1">
        <v>73</v>
      </c>
      <c r="B67" s="1" t="s">
        <v>128</v>
      </c>
      <c r="C67" s="1">
        <v>0</v>
      </c>
      <c r="D67" s="1"/>
      <c r="E67" s="1">
        <v>0</v>
      </c>
      <c r="F67" s="1"/>
      <c r="G67" s="1">
        <v>54</v>
      </c>
      <c r="H67" s="1">
        <v>0</v>
      </c>
      <c r="I67" s="1">
        <v>0</v>
      </c>
      <c r="J67" s="1">
        <v>54</v>
      </c>
      <c r="K67" s="1">
        <v>60</v>
      </c>
      <c r="L67" s="1">
        <v>0</v>
      </c>
      <c r="M67" s="1">
        <v>60</v>
      </c>
      <c r="N67" s="1">
        <v>65</v>
      </c>
      <c r="O67" s="1">
        <v>0</v>
      </c>
      <c r="P67" s="1">
        <v>65</v>
      </c>
      <c r="Q67" s="1">
        <v>125</v>
      </c>
      <c r="R67" s="1">
        <v>0</v>
      </c>
      <c r="S67" s="1">
        <v>125</v>
      </c>
    </row>
    <row r="68" spans="1:19" s="67" customFormat="1" x14ac:dyDescent="0.15">
      <c r="A68" s="1">
        <v>99</v>
      </c>
      <c r="B68" s="1" t="s">
        <v>130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7:AC7"/>
    <mergeCell ref="AB8:AB11"/>
    <mergeCell ref="AB13:AC13"/>
    <mergeCell ref="V1:AC1"/>
    <mergeCell ref="AB3:AC3"/>
    <mergeCell ref="AB4:AC4"/>
    <mergeCell ref="AB5:AC5"/>
    <mergeCell ref="AB6:AC6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8"/>
  <sheetViews>
    <sheetView topLeftCell="V1" zoomScale="87" zoomScaleNormal="87" workbookViewId="0">
      <selection activeCell="V1" sqref="A1:XFD1048576"/>
    </sheetView>
  </sheetViews>
  <sheetFormatPr defaultRowHeight="13.5" x14ac:dyDescent="0.15"/>
  <cols>
    <col min="1" max="19" width="0" style="1" hidden="1" customWidth="1"/>
    <col min="20" max="20" width="9" style="67" hidden="1" customWidth="1"/>
    <col min="21" max="21" width="2.75" style="67" hidden="1" customWidth="1"/>
    <col min="22" max="22" width="19.625" style="68" customWidth="1"/>
    <col min="23" max="26" width="8.125" style="68" customWidth="1"/>
    <col min="27" max="27" width="5.25" style="68" customWidth="1"/>
    <col min="28" max="28" width="2.625" style="68" customWidth="1"/>
    <col min="29" max="29" width="16.625" style="68" customWidth="1"/>
    <col min="30" max="33" width="8.125" style="68" customWidth="1"/>
    <col min="34" max="34" width="6.125" style="68" customWidth="1"/>
    <col min="35" max="35" width="9" style="68" customWidth="1"/>
    <col min="36" max="16384" width="9" style="68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137" t="s">
        <v>144</v>
      </c>
      <c r="W1" s="138"/>
      <c r="X1" s="138"/>
      <c r="Y1" s="138"/>
      <c r="Z1" s="138"/>
      <c r="AA1" s="138"/>
      <c r="AB1" s="138"/>
      <c r="AC1" s="138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126</v>
      </c>
      <c r="H2" s="1">
        <v>3</v>
      </c>
      <c r="I2" s="1">
        <v>0</v>
      </c>
      <c r="J2" s="1">
        <v>129</v>
      </c>
      <c r="K2" s="1">
        <v>143</v>
      </c>
      <c r="L2" s="1">
        <v>4</v>
      </c>
      <c r="M2" s="1">
        <v>147</v>
      </c>
      <c r="N2" s="1">
        <v>170</v>
      </c>
      <c r="O2" s="1">
        <v>1</v>
      </c>
      <c r="P2" s="1">
        <v>171</v>
      </c>
      <c r="Q2" s="1">
        <v>313</v>
      </c>
      <c r="R2" s="1">
        <v>5</v>
      </c>
      <c r="S2" s="1">
        <v>318</v>
      </c>
      <c r="V2" s="69"/>
      <c r="W2" s="70"/>
      <c r="X2" s="70"/>
      <c r="Y2" s="70"/>
      <c r="Z2" s="70"/>
      <c r="AC2" s="71"/>
      <c r="AD2" s="71"/>
      <c r="AE2" s="71"/>
      <c r="AF2" s="71"/>
      <c r="AG2" s="71"/>
      <c r="AI2" s="72"/>
      <c r="AJ2" s="72"/>
      <c r="AK2" s="72"/>
      <c r="AL2" s="72"/>
      <c r="AM2" s="72"/>
      <c r="AN2" s="72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27</v>
      </c>
      <c r="H3" s="1">
        <v>0</v>
      </c>
      <c r="I3" s="1">
        <v>0</v>
      </c>
      <c r="J3" s="1">
        <v>27</v>
      </c>
      <c r="K3" s="1">
        <v>33</v>
      </c>
      <c r="L3" s="1">
        <v>0</v>
      </c>
      <c r="M3" s="1">
        <v>33</v>
      </c>
      <c r="N3" s="1">
        <v>42</v>
      </c>
      <c r="O3" s="1">
        <v>0</v>
      </c>
      <c r="P3" s="1">
        <v>42</v>
      </c>
      <c r="Q3" s="1">
        <v>75</v>
      </c>
      <c r="R3" s="1">
        <v>0</v>
      </c>
      <c r="S3" s="1">
        <v>75</v>
      </c>
      <c r="V3" s="104" t="s">
        <v>21</v>
      </c>
      <c r="W3" s="104" t="s">
        <v>22</v>
      </c>
      <c r="X3" s="104" t="s">
        <v>23</v>
      </c>
      <c r="Y3" s="104" t="s">
        <v>24</v>
      </c>
      <c r="Z3" s="104" t="s">
        <v>25</v>
      </c>
      <c r="AA3" s="74"/>
      <c r="AB3" s="139" t="s">
        <v>26</v>
      </c>
      <c r="AC3" s="140"/>
      <c r="AD3" s="75" t="s">
        <v>22</v>
      </c>
      <c r="AE3" s="75" t="s">
        <v>27</v>
      </c>
      <c r="AF3" s="75" t="s">
        <v>24</v>
      </c>
      <c r="AG3" s="76" t="s">
        <v>25</v>
      </c>
      <c r="AI3" s="72"/>
      <c r="AJ3" s="72"/>
      <c r="AK3" s="72"/>
      <c r="AL3" s="72"/>
      <c r="AM3" s="72"/>
      <c r="AN3" s="72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21</v>
      </c>
      <c r="H4" s="1">
        <v>0</v>
      </c>
      <c r="I4" s="1">
        <v>1</v>
      </c>
      <c r="J4" s="1">
        <v>22</v>
      </c>
      <c r="K4" s="1">
        <v>23</v>
      </c>
      <c r="L4" s="1">
        <v>0</v>
      </c>
      <c r="M4" s="1">
        <v>23</v>
      </c>
      <c r="N4" s="1">
        <v>20</v>
      </c>
      <c r="O4" s="1">
        <v>1</v>
      </c>
      <c r="P4" s="1">
        <v>21</v>
      </c>
      <c r="Q4" s="1">
        <v>43</v>
      </c>
      <c r="R4" s="1">
        <v>1</v>
      </c>
      <c r="S4" s="1">
        <v>44</v>
      </c>
      <c r="V4" s="104" t="s">
        <v>19</v>
      </c>
      <c r="W4" s="77">
        <f t="shared" ref="W4:W21" si="0">VLOOKUP($A2,$A$2:$S$67,10,FALSE)</f>
        <v>129</v>
      </c>
      <c r="X4" s="77">
        <f t="shared" ref="X4:X21" si="1">VLOOKUP($A2,$A$2:$S$67,13,FALSE)</f>
        <v>147</v>
      </c>
      <c r="Y4" s="77">
        <f t="shared" ref="Y4:Y21" si="2">VLOOKUP($A2,$A$2:$S$67,16,FALSE)</f>
        <v>171</v>
      </c>
      <c r="Z4" s="77">
        <f t="shared" ref="Z4:Z52" si="3">Y4+X4</f>
        <v>318</v>
      </c>
      <c r="AA4" s="74"/>
      <c r="AB4" s="141" t="s">
        <v>29</v>
      </c>
      <c r="AC4" s="142"/>
      <c r="AD4" s="56" t="s">
        <v>41</v>
      </c>
      <c r="AE4" s="77">
        <f>SUM(K2:K67)</f>
        <v>14254</v>
      </c>
      <c r="AF4" s="77">
        <f>SUM(N2:N67)</f>
        <v>15559</v>
      </c>
      <c r="AG4" s="78">
        <f>AE4+AF4</f>
        <v>29813</v>
      </c>
      <c r="AI4" s="72"/>
      <c r="AJ4" s="72"/>
      <c r="AK4" s="72"/>
      <c r="AL4" s="72"/>
      <c r="AM4" s="72"/>
      <c r="AN4" s="72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59</v>
      </c>
      <c r="H5" s="1">
        <v>0</v>
      </c>
      <c r="I5" s="1">
        <v>1</v>
      </c>
      <c r="J5" s="1">
        <v>60</v>
      </c>
      <c r="K5" s="1">
        <v>50</v>
      </c>
      <c r="L5" s="1">
        <v>0</v>
      </c>
      <c r="M5" s="1">
        <v>50</v>
      </c>
      <c r="N5" s="1">
        <v>65</v>
      </c>
      <c r="O5" s="1">
        <v>1</v>
      </c>
      <c r="P5" s="1">
        <v>66</v>
      </c>
      <c r="Q5" s="1">
        <v>115</v>
      </c>
      <c r="R5" s="1">
        <v>1</v>
      </c>
      <c r="S5" s="1">
        <v>116</v>
      </c>
      <c r="V5" s="104" t="s">
        <v>20</v>
      </c>
      <c r="W5" s="77">
        <f t="shared" si="0"/>
        <v>27</v>
      </c>
      <c r="X5" s="77">
        <f t="shared" si="1"/>
        <v>33</v>
      </c>
      <c r="Y5" s="77">
        <f t="shared" si="2"/>
        <v>42</v>
      </c>
      <c r="Z5" s="77">
        <f t="shared" si="3"/>
        <v>75</v>
      </c>
      <c r="AA5" s="74"/>
      <c r="AB5" s="141" t="s">
        <v>31</v>
      </c>
      <c r="AC5" s="142"/>
      <c r="AD5" s="56" t="s">
        <v>41</v>
      </c>
      <c r="AE5" s="77">
        <f>SUM(L2:L67)</f>
        <v>84</v>
      </c>
      <c r="AF5" s="77">
        <f>SUM(O2:O67)</f>
        <v>111</v>
      </c>
      <c r="AG5" s="78">
        <f>AE5+AF5</f>
        <v>195</v>
      </c>
      <c r="AI5" s="72"/>
      <c r="AJ5" s="72"/>
      <c r="AK5" s="72"/>
      <c r="AL5" s="72"/>
      <c r="AM5" s="72"/>
      <c r="AN5" s="72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35</v>
      </c>
      <c r="H6" s="1">
        <v>0</v>
      </c>
      <c r="I6" s="1">
        <v>0</v>
      </c>
      <c r="J6" s="1">
        <v>35</v>
      </c>
      <c r="K6" s="1">
        <v>32</v>
      </c>
      <c r="L6" s="1">
        <v>0</v>
      </c>
      <c r="M6" s="1">
        <v>32</v>
      </c>
      <c r="N6" s="1">
        <v>36</v>
      </c>
      <c r="O6" s="1">
        <v>0</v>
      </c>
      <c r="P6" s="1">
        <v>36</v>
      </c>
      <c r="Q6" s="1">
        <v>68</v>
      </c>
      <c r="R6" s="1">
        <v>0</v>
      </c>
      <c r="S6" s="1">
        <v>68</v>
      </c>
      <c r="V6" s="104" t="s">
        <v>28</v>
      </c>
      <c r="W6" s="77">
        <f t="shared" si="0"/>
        <v>22</v>
      </c>
      <c r="X6" s="77">
        <f t="shared" si="1"/>
        <v>23</v>
      </c>
      <c r="Y6" s="77">
        <f t="shared" si="2"/>
        <v>21</v>
      </c>
      <c r="Z6" s="77">
        <f t="shared" si="3"/>
        <v>44</v>
      </c>
      <c r="AA6" s="74"/>
      <c r="AB6" s="143" t="s">
        <v>33</v>
      </c>
      <c r="AC6" s="144"/>
      <c r="AD6" s="79">
        <f>SUM(J2:J67)</f>
        <v>12550</v>
      </c>
      <c r="AE6" s="79">
        <f>SUM(AE4:AE5)</f>
        <v>14338</v>
      </c>
      <c r="AF6" s="77">
        <f>SUM(AF4:AF5)</f>
        <v>15670</v>
      </c>
      <c r="AG6" s="80">
        <f>SUM(AG4:AG5)</f>
        <v>30008</v>
      </c>
      <c r="AI6" s="72"/>
      <c r="AJ6" s="72"/>
      <c r="AK6" s="72"/>
      <c r="AL6" s="72"/>
      <c r="AM6" s="72"/>
      <c r="AN6" s="72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66</v>
      </c>
      <c r="H7" s="1">
        <v>0</v>
      </c>
      <c r="I7" s="1">
        <v>0</v>
      </c>
      <c r="J7" s="1">
        <v>66</v>
      </c>
      <c r="K7" s="1">
        <v>73</v>
      </c>
      <c r="L7" s="1">
        <v>0</v>
      </c>
      <c r="M7" s="1">
        <v>73</v>
      </c>
      <c r="N7" s="1">
        <v>79</v>
      </c>
      <c r="O7" s="1">
        <v>0</v>
      </c>
      <c r="P7" s="1">
        <v>79</v>
      </c>
      <c r="Q7" s="1">
        <v>152</v>
      </c>
      <c r="R7" s="1">
        <v>0</v>
      </c>
      <c r="S7" s="1">
        <v>152</v>
      </c>
      <c r="V7" s="104" t="s">
        <v>30</v>
      </c>
      <c r="W7" s="77">
        <f t="shared" si="0"/>
        <v>60</v>
      </c>
      <c r="X7" s="77">
        <f t="shared" si="1"/>
        <v>50</v>
      </c>
      <c r="Y7" s="77">
        <f t="shared" si="2"/>
        <v>66</v>
      </c>
      <c r="Z7" s="77">
        <f t="shared" si="3"/>
        <v>116</v>
      </c>
      <c r="AA7" s="74"/>
      <c r="AB7" s="133" t="s">
        <v>35</v>
      </c>
      <c r="AC7" s="134"/>
      <c r="AD7" s="81">
        <f>AD8-AD10-AD11</f>
        <v>-5</v>
      </c>
      <c r="AE7" s="81">
        <f>AE8+AE9-AE10-AE11</f>
        <v>-16</v>
      </c>
      <c r="AF7" s="81">
        <f>AF8+AF9-AF10-AF11</f>
        <v>-15</v>
      </c>
      <c r="AG7" s="81">
        <f>AG8+AG9-AG10-AG11</f>
        <v>-31</v>
      </c>
      <c r="AI7" s="72"/>
      <c r="AJ7" s="72"/>
      <c r="AK7" s="72"/>
      <c r="AL7" s="72"/>
      <c r="AM7" s="72"/>
      <c r="AN7" s="72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38</v>
      </c>
      <c r="H8" s="1">
        <v>0</v>
      </c>
      <c r="I8" s="1">
        <v>0</v>
      </c>
      <c r="J8" s="1">
        <v>38</v>
      </c>
      <c r="K8" s="1">
        <v>37</v>
      </c>
      <c r="L8" s="1">
        <v>0</v>
      </c>
      <c r="M8" s="1">
        <v>37</v>
      </c>
      <c r="N8" s="1">
        <v>41</v>
      </c>
      <c r="O8" s="1">
        <v>0</v>
      </c>
      <c r="P8" s="1">
        <v>41</v>
      </c>
      <c r="Q8" s="1">
        <v>78</v>
      </c>
      <c r="R8" s="1">
        <v>0</v>
      </c>
      <c r="S8" s="1">
        <v>78</v>
      </c>
      <c r="V8" s="104" t="s">
        <v>32</v>
      </c>
      <c r="W8" s="77">
        <f t="shared" si="0"/>
        <v>35</v>
      </c>
      <c r="X8" s="77">
        <f t="shared" si="1"/>
        <v>32</v>
      </c>
      <c r="Y8" s="77">
        <f t="shared" si="2"/>
        <v>36</v>
      </c>
      <c r="Z8" s="77">
        <f t="shared" si="3"/>
        <v>68</v>
      </c>
      <c r="AA8" s="74"/>
      <c r="AB8" s="124" t="s">
        <v>37</v>
      </c>
      <c r="AC8" s="65" t="s">
        <v>38</v>
      </c>
      <c r="AD8" s="58">
        <v>33</v>
      </c>
      <c r="AE8" s="58">
        <v>25</v>
      </c>
      <c r="AF8" s="58">
        <v>26</v>
      </c>
      <c r="AG8" s="58">
        <f t="shared" ref="AG8:AG11" si="4">SUM(AE8:AF8)</f>
        <v>51</v>
      </c>
      <c r="AI8" s="72"/>
      <c r="AJ8" s="72"/>
      <c r="AK8" s="72"/>
      <c r="AL8" s="72"/>
      <c r="AM8" s="72"/>
      <c r="AN8" s="72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53</v>
      </c>
      <c r="H9" s="1">
        <v>1</v>
      </c>
      <c r="I9" s="1">
        <v>2</v>
      </c>
      <c r="J9" s="1">
        <v>56</v>
      </c>
      <c r="K9" s="1">
        <v>54</v>
      </c>
      <c r="L9" s="1">
        <v>1</v>
      </c>
      <c r="M9" s="1">
        <v>55</v>
      </c>
      <c r="N9" s="1">
        <v>49</v>
      </c>
      <c r="O9" s="1">
        <v>2</v>
      </c>
      <c r="P9" s="1">
        <v>51</v>
      </c>
      <c r="Q9" s="1">
        <v>103</v>
      </c>
      <c r="R9" s="1">
        <v>3</v>
      </c>
      <c r="S9" s="1">
        <v>106</v>
      </c>
      <c r="V9" s="104" t="s">
        <v>34</v>
      </c>
      <c r="W9" s="77">
        <f t="shared" si="0"/>
        <v>66</v>
      </c>
      <c r="X9" s="77">
        <f t="shared" si="1"/>
        <v>73</v>
      </c>
      <c r="Y9" s="77">
        <f t="shared" si="2"/>
        <v>79</v>
      </c>
      <c r="Z9" s="77">
        <f t="shared" si="3"/>
        <v>152</v>
      </c>
      <c r="AA9" s="74"/>
      <c r="AB9" s="125"/>
      <c r="AC9" s="59" t="s">
        <v>40</v>
      </c>
      <c r="AD9" s="59" t="s">
        <v>41</v>
      </c>
      <c r="AE9" s="60">
        <v>4</v>
      </c>
      <c r="AF9" s="60">
        <v>6</v>
      </c>
      <c r="AG9" s="60">
        <f t="shared" si="4"/>
        <v>10</v>
      </c>
      <c r="AI9" s="72"/>
      <c r="AJ9" s="72"/>
      <c r="AK9" s="72"/>
      <c r="AL9" s="72"/>
      <c r="AM9" s="72"/>
      <c r="AN9" s="72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120</v>
      </c>
      <c r="H10" s="1">
        <v>0</v>
      </c>
      <c r="I10" s="1">
        <v>1</v>
      </c>
      <c r="J10" s="1">
        <v>121</v>
      </c>
      <c r="K10" s="1">
        <v>130</v>
      </c>
      <c r="L10" s="1">
        <v>0</v>
      </c>
      <c r="M10" s="1">
        <v>130</v>
      </c>
      <c r="N10" s="1">
        <v>140</v>
      </c>
      <c r="O10" s="1">
        <v>1</v>
      </c>
      <c r="P10" s="1">
        <v>141</v>
      </c>
      <c r="Q10" s="1">
        <v>270</v>
      </c>
      <c r="R10" s="1">
        <v>1</v>
      </c>
      <c r="S10" s="1">
        <v>271</v>
      </c>
      <c r="V10" s="104" t="s">
        <v>36</v>
      </c>
      <c r="W10" s="77">
        <f t="shared" si="0"/>
        <v>38</v>
      </c>
      <c r="X10" s="77">
        <f t="shared" si="1"/>
        <v>37</v>
      </c>
      <c r="Y10" s="77">
        <f t="shared" si="2"/>
        <v>41</v>
      </c>
      <c r="Z10" s="77">
        <f t="shared" si="3"/>
        <v>78</v>
      </c>
      <c r="AA10" s="74"/>
      <c r="AB10" s="125"/>
      <c r="AC10" s="65" t="s">
        <v>43</v>
      </c>
      <c r="AD10" s="58">
        <v>22</v>
      </c>
      <c r="AE10" s="58">
        <v>30</v>
      </c>
      <c r="AF10" s="58">
        <v>32</v>
      </c>
      <c r="AG10" s="58">
        <f t="shared" si="4"/>
        <v>62</v>
      </c>
      <c r="AI10" s="72"/>
      <c r="AJ10" s="72"/>
      <c r="AK10" s="72"/>
      <c r="AL10" s="72"/>
      <c r="AM10" s="72"/>
      <c r="AN10" s="72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3</v>
      </c>
      <c r="I11" s="1">
        <v>0</v>
      </c>
      <c r="J11" s="1">
        <v>99</v>
      </c>
      <c r="K11" s="1">
        <v>93</v>
      </c>
      <c r="L11" s="1">
        <v>2</v>
      </c>
      <c r="M11" s="1">
        <v>95</v>
      </c>
      <c r="N11" s="1">
        <v>96</v>
      </c>
      <c r="O11" s="1">
        <v>1</v>
      </c>
      <c r="P11" s="1">
        <v>97</v>
      </c>
      <c r="Q11" s="1">
        <v>189</v>
      </c>
      <c r="R11" s="1">
        <v>3</v>
      </c>
      <c r="S11" s="1">
        <v>192</v>
      </c>
      <c r="V11" s="104" t="s">
        <v>39</v>
      </c>
      <c r="W11" s="77">
        <f t="shared" si="0"/>
        <v>56</v>
      </c>
      <c r="X11" s="77">
        <f t="shared" si="1"/>
        <v>55</v>
      </c>
      <c r="Y11" s="77">
        <f t="shared" si="2"/>
        <v>51</v>
      </c>
      <c r="Z11" s="77">
        <f t="shared" si="3"/>
        <v>106</v>
      </c>
      <c r="AA11" s="74"/>
      <c r="AB11" s="126"/>
      <c r="AC11" s="66" t="s">
        <v>45</v>
      </c>
      <c r="AD11" s="37">
        <v>16</v>
      </c>
      <c r="AE11" s="37">
        <v>15</v>
      </c>
      <c r="AF11" s="37">
        <v>15</v>
      </c>
      <c r="AG11" s="58">
        <f t="shared" si="4"/>
        <v>30</v>
      </c>
      <c r="AI11" s="72"/>
      <c r="AJ11" s="72"/>
      <c r="AK11" s="72"/>
      <c r="AL11" s="72"/>
      <c r="AM11" s="72"/>
      <c r="AN11" s="72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51</v>
      </c>
      <c r="H12" s="1">
        <v>0</v>
      </c>
      <c r="I12" s="1">
        <v>0</v>
      </c>
      <c r="J12" s="1">
        <v>51</v>
      </c>
      <c r="K12" s="1">
        <v>58</v>
      </c>
      <c r="L12" s="1">
        <v>0</v>
      </c>
      <c r="M12" s="1">
        <v>58</v>
      </c>
      <c r="N12" s="1">
        <v>64</v>
      </c>
      <c r="O12" s="1">
        <v>0</v>
      </c>
      <c r="P12" s="1">
        <v>64</v>
      </c>
      <c r="Q12" s="1">
        <v>122</v>
      </c>
      <c r="R12" s="1">
        <v>0</v>
      </c>
      <c r="S12" s="1">
        <v>122</v>
      </c>
      <c r="V12" s="104" t="s">
        <v>42</v>
      </c>
      <c r="W12" s="77">
        <f t="shared" si="0"/>
        <v>121</v>
      </c>
      <c r="X12" s="77">
        <f t="shared" si="1"/>
        <v>130</v>
      </c>
      <c r="Y12" s="77">
        <f t="shared" si="2"/>
        <v>141</v>
      </c>
      <c r="Z12" s="77">
        <f t="shared" si="3"/>
        <v>271</v>
      </c>
      <c r="AA12" s="74"/>
      <c r="AB12" s="83"/>
      <c r="AC12" s="84"/>
      <c r="AD12" s="85"/>
      <c r="AE12" s="85"/>
      <c r="AF12" s="85"/>
      <c r="AG12" s="85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104</v>
      </c>
      <c r="H13" s="1">
        <v>1</v>
      </c>
      <c r="I13" s="1">
        <v>1</v>
      </c>
      <c r="J13" s="1">
        <v>106</v>
      </c>
      <c r="K13" s="1">
        <v>118</v>
      </c>
      <c r="L13" s="1">
        <v>2</v>
      </c>
      <c r="M13" s="1">
        <v>120</v>
      </c>
      <c r="N13" s="1">
        <v>122</v>
      </c>
      <c r="O13" s="1">
        <v>2</v>
      </c>
      <c r="P13" s="1">
        <v>124</v>
      </c>
      <c r="Q13" s="1">
        <v>240</v>
      </c>
      <c r="R13" s="1">
        <v>4</v>
      </c>
      <c r="S13" s="1">
        <v>244</v>
      </c>
      <c r="V13" s="104" t="s">
        <v>44</v>
      </c>
      <c r="W13" s="77">
        <f t="shared" si="0"/>
        <v>99</v>
      </c>
      <c r="X13" s="77">
        <f t="shared" si="1"/>
        <v>95</v>
      </c>
      <c r="Y13" s="77">
        <f t="shared" si="2"/>
        <v>97</v>
      </c>
      <c r="Z13" s="77">
        <f t="shared" si="3"/>
        <v>192</v>
      </c>
      <c r="AA13" s="86"/>
      <c r="AB13" s="145" t="s">
        <v>140</v>
      </c>
      <c r="AC13" s="142"/>
      <c r="AD13" s="145"/>
      <c r="AE13" s="146"/>
      <c r="AF13" s="146"/>
      <c r="AG13" s="142"/>
    </row>
    <row r="14" spans="1:40" ht="17.25" customHeight="1" x14ac:dyDescent="0.15">
      <c r="A14" s="1">
        <v>13</v>
      </c>
      <c r="B14" s="1" t="s">
        <v>49</v>
      </c>
      <c r="C14" s="1">
        <v>0</v>
      </c>
      <c r="E14" s="1">
        <v>0</v>
      </c>
      <c r="G14" s="1">
        <v>12</v>
      </c>
      <c r="H14" s="1">
        <v>0</v>
      </c>
      <c r="I14" s="1">
        <v>0</v>
      </c>
      <c r="J14" s="1">
        <v>12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104" t="s">
        <v>46</v>
      </c>
      <c r="W14" s="77">
        <f t="shared" si="0"/>
        <v>51</v>
      </c>
      <c r="X14" s="77">
        <f t="shared" si="1"/>
        <v>58</v>
      </c>
      <c r="Y14" s="77">
        <f t="shared" si="2"/>
        <v>64</v>
      </c>
      <c r="Z14" s="77">
        <f t="shared" si="3"/>
        <v>122</v>
      </c>
      <c r="AA14" s="86"/>
      <c r="AB14" s="88"/>
      <c r="AC14" s="89"/>
      <c r="AD14" s="104" t="s">
        <v>22</v>
      </c>
      <c r="AE14" s="104" t="s">
        <v>23</v>
      </c>
      <c r="AF14" s="104" t="s">
        <v>24</v>
      </c>
      <c r="AG14" s="104" t="s">
        <v>25</v>
      </c>
      <c r="AI14" s="72"/>
    </row>
    <row r="15" spans="1:40" ht="17.25" customHeight="1" x14ac:dyDescent="0.15">
      <c r="A15" s="1">
        <v>14</v>
      </c>
      <c r="B15" s="1" t="s">
        <v>50</v>
      </c>
      <c r="C15" s="1">
        <v>0</v>
      </c>
      <c r="E15" s="1">
        <v>0</v>
      </c>
      <c r="G15" s="1">
        <v>34</v>
      </c>
      <c r="H15" s="1">
        <v>0</v>
      </c>
      <c r="I15" s="1">
        <v>0</v>
      </c>
      <c r="J15" s="1">
        <v>34</v>
      </c>
      <c r="K15" s="1">
        <v>31</v>
      </c>
      <c r="L15" s="1">
        <v>0</v>
      </c>
      <c r="M15" s="1">
        <v>31</v>
      </c>
      <c r="N15" s="1">
        <v>41</v>
      </c>
      <c r="O15" s="1">
        <v>0</v>
      </c>
      <c r="P15" s="1">
        <v>41</v>
      </c>
      <c r="Q15" s="1">
        <v>72</v>
      </c>
      <c r="R15" s="1">
        <v>0</v>
      </c>
      <c r="S15" s="1">
        <v>72</v>
      </c>
      <c r="V15" s="104" t="s">
        <v>47</v>
      </c>
      <c r="W15" s="77">
        <f t="shared" si="0"/>
        <v>106</v>
      </c>
      <c r="X15" s="77">
        <f t="shared" si="1"/>
        <v>120</v>
      </c>
      <c r="Y15" s="77">
        <f t="shared" si="2"/>
        <v>124</v>
      </c>
      <c r="Z15" s="77">
        <f t="shared" si="3"/>
        <v>244</v>
      </c>
      <c r="AA15" s="86"/>
      <c r="AB15" s="150" t="s">
        <v>66</v>
      </c>
      <c r="AC15" s="151"/>
      <c r="AD15" s="90">
        <f>VLOOKUP($A22,$A$2:$S$67,10,FALSE)+AD16</f>
        <v>806</v>
      </c>
      <c r="AE15" s="90">
        <f>VLOOKUP($A22,$A$2:$S$67,13,FALSE)+AE16</f>
        <v>840</v>
      </c>
      <c r="AF15" s="90">
        <f>VLOOKUP($A22,$A$2:$S$67,16,FALSE)+AF16</f>
        <v>962</v>
      </c>
      <c r="AG15" s="90">
        <f t="shared" ref="AG15:AG23" si="5">AE15+AF15</f>
        <v>1802</v>
      </c>
      <c r="AI15" s="72"/>
    </row>
    <row r="16" spans="1:40" ht="17.25" customHeight="1" x14ac:dyDescent="0.15">
      <c r="A16" s="1">
        <v>15</v>
      </c>
      <c r="B16" s="1" t="s">
        <v>52</v>
      </c>
      <c r="C16" s="1">
        <v>0</v>
      </c>
      <c r="E16" s="1">
        <v>0</v>
      </c>
      <c r="G16" s="1">
        <v>31</v>
      </c>
      <c r="H16" s="1">
        <v>0</v>
      </c>
      <c r="I16" s="1">
        <v>0</v>
      </c>
      <c r="J16" s="1">
        <v>31</v>
      </c>
      <c r="K16" s="1">
        <v>28</v>
      </c>
      <c r="L16" s="1">
        <v>0</v>
      </c>
      <c r="M16" s="1">
        <v>28</v>
      </c>
      <c r="N16" s="1">
        <v>37</v>
      </c>
      <c r="O16" s="1">
        <v>0</v>
      </c>
      <c r="P16" s="1">
        <v>37</v>
      </c>
      <c r="Q16" s="1">
        <v>65</v>
      </c>
      <c r="R16" s="1">
        <v>0</v>
      </c>
      <c r="S16" s="1">
        <v>65</v>
      </c>
      <c r="V16" s="104" t="s">
        <v>49</v>
      </c>
      <c r="W16" s="77">
        <f t="shared" si="0"/>
        <v>12</v>
      </c>
      <c r="X16" s="77">
        <f t="shared" si="1"/>
        <v>11</v>
      </c>
      <c r="Y16" s="77">
        <f t="shared" si="2"/>
        <v>13</v>
      </c>
      <c r="Z16" s="77">
        <f t="shared" si="3"/>
        <v>24</v>
      </c>
      <c r="AA16" s="86"/>
      <c r="AB16" s="91" t="s">
        <v>141</v>
      </c>
      <c r="AC16" s="92" t="s">
        <v>142</v>
      </c>
      <c r="AD16" s="93">
        <f>VLOOKUP($A36,$A$2:$S$67,10,FALSE)</f>
        <v>660</v>
      </c>
      <c r="AE16" s="93">
        <f>VLOOKUP($A36,$A$2:$S$67,13,FALSE)</f>
        <v>696</v>
      </c>
      <c r="AF16" s="94">
        <f>VLOOKUP($A36,$A$2:$S$67,16,FALSE)</f>
        <v>800</v>
      </c>
      <c r="AG16" s="95">
        <f t="shared" si="5"/>
        <v>1496</v>
      </c>
    </row>
    <row r="17" spans="1:35" ht="17.25" customHeight="1" x14ac:dyDescent="0.15">
      <c r="A17" s="1">
        <v>16</v>
      </c>
      <c r="B17" s="1" t="s">
        <v>55</v>
      </c>
      <c r="C17" s="1">
        <v>0</v>
      </c>
      <c r="E17" s="1">
        <v>0</v>
      </c>
      <c r="G17" s="1">
        <v>40</v>
      </c>
      <c r="H17" s="1">
        <v>0</v>
      </c>
      <c r="I17" s="1">
        <v>0</v>
      </c>
      <c r="J17" s="1">
        <v>40</v>
      </c>
      <c r="K17" s="1">
        <v>41</v>
      </c>
      <c r="L17" s="1">
        <v>0</v>
      </c>
      <c r="M17" s="1">
        <v>41</v>
      </c>
      <c r="N17" s="1">
        <v>39</v>
      </c>
      <c r="O17" s="1">
        <v>0</v>
      </c>
      <c r="P17" s="1">
        <v>39</v>
      </c>
      <c r="Q17" s="1">
        <v>80</v>
      </c>
      <c r="R17" s="1">
        <v>0</v>
      </c>
      <c r="S17" s="1">
        <v>80</v>
      </c>
      <c r="V17" s="104" t="s">
        <v>50</v>
      </c>
      <c r="W17" s="77">
        <f t="shared" si="0"/>
        <v>34</v>
      </c>
      <c r="X17" s="77">
        <f t="shared" si="1"/>
        <v>31</v>
      </c>
      <c r="Y17" s="77">
        <f t="shared" si="2"/>
        <v>41</v>
      </c>
      <c r="Z17" s="77">
        <f t="shared" si="3"/>
        <v>72</v>
      </c>
      <c r="AA17" s="86"/>
      <c r="AB17" s="145" t="s">
        <v>69</v>
      </c>
      <c r="AC17" s="142"/>
      <c r="AD17" s="82">
        <f t="shared" ref="AD17:AD23" si="6">VLOOKUP($A23,$A$2:$S$67,10,FALSE)</f>
        <v>226</v>
      </c>
      <c r="AE17" s="82">
        <f t="shared" ref="AE17:AE23" si="7">VLOOKUP($A23,$A$2:$S$67,13,FALSE)</f>
        <v>188</v>
      </c>
      <c r="AF17" s="82">
        <f t="shared" ref="AF17:AF23" si="8">VLOOKUP($A23,$A$2:$S$67,16,FALSE)</f>
        <v>262</v>
      </c>
      <c r="AG17" s="77">
        <f t="shared" si="5"/>
        <v>450</v>
      </c>
    </row>
    <row r="18" spans="1:35" ht="17.25" customHeight="1" x14ac:dyDescent="0.15">
      <c r="A18" s="1">
        <v>17</v>
      </c>
      <c r="B18" s="1" t="s">
        <v>57</v>
      </c>
      <c r="C18" s="1">
        <v>0</v>
      </c>
      <c r="E18" s="1">
        <v>0</v>
      </c>
      <c r="G18" s="1">
        <v>288</v>
      </c>
      <c r="H18" s="1">
        <v>2</v>
      </c>
      <c r="I18" s="1">
        <v>1</v>
      </c>
      <c r="J18" s="1">
        <v>291</v>
      </c>
      <c r="K18" s="1">
        <v>291</v>
      </c>
      <c r="L18" s="1">
        <v>3</v>
      </c>
      <c r="M18" s="1">
        <v>294</v>
      </c>
      <c r="N18" s="1">
        <v>310</v>
      </c>
      <c r="O18" s="1">
        <v>2</v>
      </c>
      <c r="P18" s="1">
        <v>312</v>
      </c>
      <c r="Q18" s="1">
        <v>601</v>
      </c>
      <c r="R18" s="1">
        <v>5</v>
      </c>
      <c r="S18" s="1">
        <v>606</v>
      </c>
      <c r="V18" s="104" t="s">
        <v>52</v>
      </c>
      <c r="W18" s="77">
        <f t="shared" si="0"/>
        <v>31</v>
      </c>
      <c r="X18" s="77">
        <f t="shared" si="1"/>
        <v>28</v>
      </c>
      <c r="Y18" s="77">
        <f t="shared" si="2"/>
        <v>37</v>
      </c>
      <c r="Z18" s="77">
        <f t="shared" si="3"/>
        <v>65</v>
      </c>
      <c r="AA18" s="86"/>
      <c r="AB18" s="145" t="s">
        <v>58</v>
      </c>
      <c r="AC18" s="142"/>
      <c r="AD18" s="82">
        <f t="shared" si="6"/>
        <v>445</v>
      </c>
      <c r="AE18" s="82">
        <f t="shared" si="7"/>
        <v>444</v>
      </c>
      <c r="AF18" s="82">
        <f t="shared" si="8"/>
        <v>508</v>
      </c>
      <c r="AG18" s="77">
        <f t="shared" si="5"/>
        <v>952</v>
      </c>
      <c r="AI18" s="72"/>
    </row>
    <row r="19" spans="1:35" ht="17.25" customHeight="1" x14ac:dyDescent="0.15">
      <c r="A19" s="1">
        <v>18</v>
      </c>
      <c r="B19" s="1" t="s">
        <v>59</v>
      </c>
      <c r="C19" s="1">
        <v>0</v>
      </c>
      <c r="E19" s="1">
        <v>0</v>
      </c>
      <c r="G19" s="1">
        <v>171</v>
      </c>
      <c r="H19" s="1">
        <v>0</v>
      </c>
      <c r="I19" s="1">
        <v>1</v>
      </c>
      <c r="J19" s="1">
        <v>172</v>
      </c>
      <c r="K19" s="1">
        <v>164</v>
      </c>
      <c r="L19" s="1">
        <v>0</v>
      </c>
      <c r="M19" s="1">
        <v>164</v>
      </c>
      <c r="N19" s="1">
        <v>194</v>
      </c>
      <c r="O19" s="1">
        <v>1</v>
      </c>
      <c r="P19" s="1">
        <v>195</v>
      </c>
      <c r="Q19" s="1">
        <v>358</v>
      </c>
      <c r="R19" s="1">
        <v>1</v>
      </c>
      <c r="S19" s="1">
        <v>359</v>
      </c>
      <c r="V19" s="104" t="s">
        <v>55</v>
      </c>
      <c r="W19" s="77">
        <f t="shared" si="0"/>
        <v>40</v>
      </c>
      <c r="X19" s="77">
        <f t="shared" si="1"/>
        <v>41</v>
      </c>
      <c r="Y19" s="77">
        <f t="shared" si="2"/>
        <v>39</v>
      </c>
      <c r="Z19" s="77">
        <f t="shared" si="3"/>
        <v>80</v>
      </c>
      <c r="AA19" s="86"/>
      <c r="AB19" s="145" t="s">
        <v>74</v>
      </c>
      <c r="AC19" s="142"/>
      <c r="AD19" s="82">
        <f t="shared" si="6"/>
        <v>263</v>
      </c>
      <c r="AE19" s="82">
        <f t="shared" si="7"/>
        <v>129</v>
      </c>
      <c r="AF19" s="82">
        <f t="shared" si="8"/>
        <v>258</v>
      </c>
      <c r="AG19" s="77">
        <f t="shared" si="5"/>
        <v>387</v>
      </c>
      <c r="AI19" s="72"/>
    </row>
    <row r="20" spans="1:35" ht="17.25" customHeight="1" x14ac:dyDescent="0.15">
      <c r="A20" s="1">
        <v>19</v>
      </c>
      <c r="B20" s="1" t="s">
        <v>61</v>
      </c>
      <c r="C20" s="1">
        <v>0</v>
      </c>
      <c r="E20" s="1">
        <v>0</v>
      </c>
      <c r="G20" s="1">
        <v>85</v>
      </c>
      <c r="H20" s="1">
        <v>1</v>
      </c>
      <c r="I20" s="1">
        <v>0</v>
      </c>
      <c r="J20" s="1">
        <v>86</v>
      </c>
      <c r="K20" s="1">
        <v>79</v>
      </c>
      <c r="L20" s="1">
        <v>0</v>
      </c>
      <c r="M20" s="1">
        <v>79</v>
      </c>
      <c r="N20" s="1">
        <v>76</v>
      </c>
      <c r="O20" s="1">
        <v>1</v>
      </c>
      <c r="P20" s="1">
        <v>77</v>
      </c>
      <c r="Q20" s="1">
        <v>155</v>
      </c>
      <c r="R20" s="1">
        <v>1</v>
      </c>
      <c r="S20" s="1">
        <v>156</v>
      </c>
      <c r="V20" s="104" t="s">
        <v>62</v>
      </c>
      <c r="W20" s="77">
        <f t="shared" si="0"/>
        <v>291</v>
      </c>
      <c r="X20" s="77">
        <f t="shared" si="1"/>
        <v>294</v>
      </c>
      <c r="Y20" s="77">
        <f t="shared" si="2"/>
        <v>312</v>
      </c>
      <c r="Z20" s="77">
        <f t="shared" si="3"/>
        <v>606</v>
      </c>
      <c r="AA20" s="86"/>
      <c r="AB20" s="145" t="s">
        <v>63</v>
      </c>
      <c r="AC20" s="142"/>
      <c r="AD20" s="82">
        <f t="shared" si="6"/>
        <v>501</v>
      </c>
      <c r="AE20" s="82">
        <f t="shared" si="7"/>
        <v>488</v>
      </c>
      <c r="AF20" s="82">
        <f t="shared" si="8"/>
        <v>564</v>
      </c>
      <c r="AG20" s="77">
        <f t="shared" si="5"/>
        <v>1052</v>
      </c>
    </row>
    <row r="21" spans="1:35" ht="17.25" customHeight="1" x14ac:dyDescent="0.15">
      <c r="A21" s="1">
        <v>21</v>
      </c>
      <c r="B21" s="1" t="s">
        <v>64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104" t="s">
        <v>59</v>
      </c>
      <c r="W21" s="77">
        <f t="shared" si="0"/>
        <v>172</v>
      </c>
      <c r="X21" s="77">
        <f t="shared" si="1"/>
        <v>164</v>
      </c>
      <c r="Y21" s="77">
        <f t="shared" si="2"/>
        <v>195</v>
      </c>
      <c r="Z21" s="77">
        <f t="shared" si="3"/>
        <v>359</v>
      </c>
      <c r="AA21" s="86"/>
      <c r="AB21" s="145" t="s">
        <v>65</v>
      </c>
      <c r="AC21" s="142"/>
      <c r="AD21" s="82">
        <f t="shared" si="6"/>
        <v>305</v>
      </c>
      <c r="AE21" s="82">
        <f t="shared" si="7"/>
        <v>282</v>
      </c>
      <c r="AF21" s="82">
        <f t="shared" si="8"/>
        <v>340</v>
      </c>
      <c r="AG21" s="77">
        <f t="shared" si="5"/>
        <v>622</v>
      </c>
    </row>
    <row r="22" spans="1:35" ht="17.25" customHeight="1" x14ac:dyDescent="0.15">
      <c r="A22" s="1">
        <v>22</v>
      </c>
      <c r="B22" s="1" t="s">
        <v>66</v>
      </c>
      <c r="C22" s="1">
        <v>0</v>
      </c>
      <c r="E22" s="1">
        <v>0</v>
      </c>
      <c r="G22" s="1">
        <v>141</v>
      </c>
      <c r="H22" s="1">
        <v>3</v>
      </c>
      <c r="I22" s="1">
        <v>2</v>
      </c>
      <c r="J22" s="1">
        <v>146</v>
      </c>
      <c r="K22" s="1">
        <v>141</v>
      </c>
      <c r="L22" s="1">
        <v>3</v>
      </c>
      <c r="M22" s="1">
        <v>144</v>
      </c>
      <c r="N22" s="1">
        <v>157</v>
      </c>
      <c r="O22" s="1">
        <v>5</v>
      </c>
      <c r="P22" s="1">
        <v>162</v>
      </c>
      <c r="Q22" s="1">
        <v>298</v>
      </c>
      <c r="R22" s="1">
        <v>8</v>
      </c>
      <c r="S22" s="1">
        <v>306</v>
      </c>
      <c r="V22" s="104" t="s">
        <v>67</v>
      </c>
      <c r="W22" s="77">
        <f>AD15+AD17+AD18</f>
        <v>1477</v>
      </c>
      <c r="X22" s="77">
        <f>AE15+AE17+AE18</f>
        <v>1472</v>
      </c>
      <c r="Y22" s="77">
        <f>AF15+AF17+AF18</f>
        <v>1732</v>
      </c>
      <c r="Z22" s="77">
        <f t="shared" si="3"/>
        <v>3204</v>
      </c>
      <c r="AA22" s="86"/>
      <c r="AB22" s="145" t="s">
        <v>68</v>
      </c>
      <c r="AC22" s="142"/>
      <c r="AD22" s="82">
        <f t="shared" si="6"/>
        <v>304</v>
      </c>
      <c r="AE22" s="82">
        <f t="shared" si="7"/>
        <v>305</v>
      </c>
      <c r="AF22" s="82">
        <f t="shared" si="8"/>
        <v>342</v>
      </c>
      <c r="AG22" s="77">
        <f t="shared" si="5"/>
        <v>647</v>
      </c>
      <c r="AI22" s="72"/>
    </row>
    <row r="23" spans="1:35" ht="17.25" customHeight="1" x14ac:dyDescent="0.15">
      <c r="A23" s="1">
        <v>23</v>
      </c>
      <c r="B23" s="1" t="s">
        <v>69</v>
      </c>
      <c r="C23" s="1">
        <v>0</v>
      </c>
      <c r="E23" s="1">
        <v>0</v>
      </c>
      <c r="G23" s="1">
        <v>225</v>
      </c>
      <c r="H23" s="1">
        <v>1</v>
      </c>
      <c r="I23" s="1">
        <v>0</v>
      </c>
      <c r="J23" s="1">
        <v>226</v>
      </c>
      <c r="K23" s="1">
        <v>187</v>
      </c>
      <c r="L23" s="1">
        <v>1</v>
      </c>
      <c r="M23" s="1">
        <v>188</v>
      </c>
      <c r="N23" s="1">
        <v>262</v>
      </c>
      <c r="O23" s="1">
        <v>0</v>
      </c>
      <c r="P23" s="1">
        <v>262</v>
      </c>
      <c r="Q23" s="1">
        <v>449</v>
      </c>
      <c r="R23" s="1">
        <v>1</v>
      </c>
      <c r="S23" s="1">
        <v>450</v>
      </c>
      <c r="V23" s="104" t="s">
        <v>70</v>
      </c>
      <c r="W23" s="77">
        <f>AD19+AD20+AD21+AD22+AD23</f>
        <v>1840</v>
      </c>
      <c r="X23" s="77">
        <f>AE19+AE20+AE21+AE22+AE23</f>
        <v>1642</v>
      </c>
      <c r="Y23" s="77">
        <f>AF19+AF20+AF21+AF22+AF23</f>
        <v>2016</v>
      </c>
      <c r="Z23" s="77">
        <f t="shared" si="3"/>
        <v>3658</v>
      </c>
      <c r="AA23" s="86"/>
      <c r="AB23" s="145" t="s">
        <v>71</v>
      </c>
      <c r="AC23" s="142"/>
      <c r="AD23" s="82">
        <f t="shared" si="6"/>
        <v>467</v>
      </c>
      <c r="AE23" s="82">
        <f t="shared" si="7"/>
        <v>438</v>
      </c>
      <c r="AF23" s="82">
        <f t="shared" si="8"/>
        <v>512</v>
      </c>
      <c r="AG23" s="77">
        <f t="shared" si="5"/>
        <v>950</v>
      </c>
    </row>
    <row r="24" spans="1:35" ht="17.25" customHeight="1" x14ac:dyDescent="0.15">
      <c r="A24" s="1">
        <v>24</v>
      </c>
      <c r="B24" s="1" t="s">
        <v>58</v>
      </c>
      <c r="C24" s="1">
        <v>0</v>
      </c>
      <c r="E24" s="1">
        <v>0</v>
      </c>
      <c r="G24" s="1">
        <v>436</v>
      </c>
      <c r="H24" s="1">
        <v>9</v>
      </c>
      <c r="I24" s="1">
        <v>0</v>
      </c>
      <c r="J24" s="1">
        <v>445</v>
      </c>
      <c r="K24" s="1">
        <v>435</v>
      </c>
      <c r="L24" s="1">
        <v>9</v>
      </c>
      <c r="M24" s="1">
        <v>444</v>
      </c>
      <c r="N24" s="1">
        <v>508</v>
      </c>
      <c r="O24" s="1">
        <v>0</v>
      </c>
      <c r="P24" s="1">
        <v>508</v>
      </c>
      <c r="Q24" s="1">
        <v>943</v>
      </c>
      <c r="R24" s="1">
        <v>9</v>
      </c>
      <c r="S24" s="1">
        <v>952</v>
      </c>
      <c r="V24" s="104" t="s">
        <v>72</v>
      </c>
      <c r="W24" s="77">
        <f>AD31+AD32</f>
        <v>1367</v>
      </c>
      <c r="X24" s="77">
        <f>AE31+AE32</f>
        <v>1644</v>
      </c>
      <c r="Y24" s="77">
        <f>AF31+AF32</f>
        <v>1786</v>
      </c>
      <c r="Z24" s="77">
        <f t="shared" si="3"/>
        <v>3430</v>
      </c>
      <c r="AA24" s="74"/>
      <c r="AB24" s="145" t="s">
        <v>143</v>
      </c>
      <c r="AC24" s="142"/>
      <c r="AD24" s="77">
        <f>AD15+SUM(AD17:AD23)</f>
        <v>3317</v>
      </c>
      <c r="AE24" s="77">
        <f>AE15+SUM(AE17:AE23)</f>
        <v>3114</v>
      </c>
      <c r="AF24" s="77">
        <f>AF15+SUM(AF17:AF23)</f>
        <v>3748</v>
      </c>
      <c r="AG24" s="77">
        <f>AG15+SUM(AG17:AG23)</f>
        <v>6862</v>
      </c>
    </row>
    <row r="25" spans="1:35" ht="17.25" customHeight="1" x14ac:dyDescent="0.15">
      <c r="A25" s="1">
        <v>25</v>
      </c>
      <c r="B25" s="1" t="s">
        <v>74</v>
      </c>
      <c r="C25" s="1">
        <v>0</v>
      </c>
      <c r="E25" s="1">
        <v>0</v>
      </c>
      <c r="G25" s="1">
        <v>263</v>
      </c>
      <c r="H25" s="1">
        <v>0</v>
      </c>
      <c r="I25" s="1">
        <v>0</v>
      </c>
      <c r="J25" s="1">
        <v>263</v>
      </c>
      <c r="K25" s="1">
        <v>129</v>
      </c>
      <c r="L25" s="1">
        <v>0</v>
      </c>
      <c r="M25" s="1">
        <v>129</v>
      </c>
      <c r="N25" s="1">
        <v>258</v>
      </c>
      <c r="O25" s="1">
        <v>0</v>
      </c>
      <c r="P25" s="1">
        <v>258</v>
      </c>
      <c r="Q25" s="1">
        <v>387</v>
      </c>
      <c r="R25" s="1">
        <v>0</v>
      </c>
      <c r="S25" s="1">
        <v>387</v>
      </c>
      <c r="V25" s="104" t="s">
        <v>75</v>
      </c>
      <c r="W25" s="77">
        <f>AD33+AD34</f>
        <v>503</v>
      </c>
      <c r="X25" s="77">
        <f>AE33+AE34</f>
        <v>506</v>
      </c>
      <c r="Y25" s="77">
        <f>AF33+AF34</f>
        <v>571</v>
      </c>
      <c r="Z25" s="77">
        <f t="shared" si="3"/>
        <v>1077</v>
      </c>
      <c r="AA25" s="74"/>
      <c r="AB25" s="83"/>
      <c r="AC25" s="96" t="s">
        <v>76</v>
      </c>
      <c r="AD25" s="97"/>
      <c r="AE25" s="97"/>
      <c r="AF25" s="97"/>
      <c r="AG25" s="97"/>
    </row>
    <row r="26" spans="1:35" ht="17.25" customHeight="1" x14ac:dyDescent="0.15">
      <c r="A26" s="1">
        <v>26</v>
      </c>
      <c r="B26" s="1" t="s">
        <v>63</v>
      </c>
      <c r="C26" s="1">
        <v>0</v>
      </c>
      <c r="E26" s="1">
        <v>0</v>
      </c>
      <c r="G26" s="1">
        <v>498</v>
      </c>
      <c r="H26" s="1">
        <v>1</v>
      </c>
      <c r="I26" s="1">
        <v>2</v>
      </c>
      <c r="J26" s="1">
        <v>501</v>
      </c>
      <c r="K26" s="1">
        <v>487</v>
      </c>
      <c r="L26" s="1">
        <v>1</v>
      </c>
      <c r="M26" s="1">
        <v>488</v>
      </c>
      <c r="N26" s="1">
        <v>562</v>
      </c>
      <c r="O26" s="1">
        <v>2</v>
      </c>
      <c r="P26" s="1">
        <v>564</v>
      </c>
      <c r="Q26" s="1">
        <v>1049</v>
      </c>
      <c r="R26" s="1">
        <v>3</v>
      </c>
      <c r="S26" s="1">
        <v>1052</v>
      </c>
      <c r="V26" s="104" t="s">
        <v>77</v>
      </c>
      <c r="W26" s="77">
        <f>AD35+AD36+AD37</f>
        <v>2277</v>
      </c>
      <c r="X26" s="77">
        <f>AE35+AE36+AE37</f>
        <v>3131</v>
      </c>
      <c r="Y26" s="77">
        <f>AF35+AF36+AF37</f>
        <v>3245</v>
      </c>
      <c r="Z26" s="77">
        <f t="shared" si="3"/>
        <v>6376</v>
      </c>
      <c r="AA26" s="74"/>
      <c r="AB26" s="83"/>
      <c r="AC26" s="84"/>
      <c r="AD26" s="85"/>
      <c r="AE26" s="85"/>
      <c r="AF26" s="85"/>
      <c r="AG26" s="85"/>
    </row>
    <row r="27" spans="1:35" ht="17.25" customHeight="1" x14ac:dyDescent="0.15">
      <c r="A27" s="1">
        <v>27</v>
      </c>
      <c r="B27" s="1" t="s">
        <v>65</v>
      </c>
      <c r="C27" s="1">
        <v>0</v>
      </c>
      <c r="E27" s="1">
        <v>0</v>
      </c>
      <c r="G27" s="1">
        <v>303</v>
      </c>
      <c r="H27" s="1">
        <v>0</v>
      </c>
      <c r="I27" s="1">
        <v>2</v>
      </c>
      <c r="J27" s="1">
        <v>305</v>
      </c>
      <c r="K27" s="1">
        <v>281</v>
      </c>
      <c r="L27" s="1">
        <v>1</v>
      </c>
      <c r="M27" s="1">
        <v>282</v>
      </c>
      <c r="N27" s="1">
        <v>339</v>
      </c>
      <c r="O27" s="1">
        <v>1</v>
      </c>
      <c r="P27" s="1">
        <v>340</v>
      </c>
      <c r="Q27" s="1">
        <v>620</v>
      </c>
      <c r="R27" s="1">
        <v>2</v>
      </c>
      <c r="S27" s="1">
        <v>622</v>
      </c>
      <c r="V27" s="104" t="s">
        <v>78</v>
      </c>
      <c r="W27" s="77">
        <f>VLOOKUP($A20,$A$2:$S$67,10,FALSE)</f>
        <v>86</v>
      </c>
      <c r="X27" s="77">
        <f>VLOOKUP($A20,$A$2:$S$67,13,FALSE)</f>
        <v>79</v>
      </c>
      <c r="Y27" s="77">
        <f>VLOOKUP($A20,$A$2:$S$67,16,FALSE)</f>
        <v>77</v>
      </c>
      <c r="Z27" s="77">
        <f t="shared" si="3"/>
        <v>156</v>
      </c>
      <c r="AA27" s="74"/>
      <c r="AB27" s="83"/>
      <c r="AC27" s="84"/>
      <c r="AD27" s="85"/>
      <c r="AE27" s="85"/>
      <c r="AF27" s="85"/>
      <c r="AG27" s="85"/>
    </row>
    <row r="28" spans="1:35" ht="17.25" customHeight="1" x14ac:dyDescent="0.15">
      <c r="A28" s="1">
        <v>28</v>
      </c>
      <c r="B28" s="1" t="s">
        <v>68</v>
      </c>
      <c r="C28" s="1">
        <v>0</v>
      </c>
      <c r="E28" s="1">
        <v>0</v>
      </c>
      <c r="G28" s="1">
        <v>302</v>
      </c>
      <c r="H28" s="1">
        <v>1</v>
      </c>
      <c r="I28" s="1">
        <v>1</v>
      </c>
      <c r="J28" s="1">
        <v>304</v>
      </c>
      <c r="K28" s="1">
        <v>304</v>
      </c>
      <c r="L28" s="1">
        <v>1</v>
      </c>
      <c r="M28" s="1">
        <v>305</v>
      </c>
      <c r="N28" s="1">
        <v>340</v>
      </c>
      <c r="O28" s="1">
        <v>2</v>
      </c>
      <c r="P28" s="1">
        <v>342</v>
      </c>
      <c r="Q28" s="1">
        <v>644</v>
      </c>
      <c r="R28" s="1">
        <v>3</v>
      </c>
      <c r="S28" s="1">
        <v>647</v>
      </c>
      <c r="V28" s="104" t="s">
        <v>79</v>
      </c>
      <c r="W28" s="77">
        <f>AD50</f>
        <v>1770</v>
      </c>
      <c r="X28" s="77">
        <f>AE50</f>
        <v>2613</v>
      </c>
      <c r="Y28" s="77">
        <f>AF50</f>
        <v>2734</v>
      </c>
      <c r="Z28" s="77">
        <f t="shared" si="3"/>
        <v>5347</v>
      </c>
      <c r="AA28" s="74"/>
      <c r="AB28" s="83"/>
      <c r="AC28" s="84"/>
      <c r="AD28" s="85"/>
      <c r="AE28" s="85"/>
      <c r="AF28" s="85"/>
      <c r="AG28" s="85"/>
    </row>
    <row r="29" spans="1:35" ht="17.25" customHeight="1" x14ac:dyDescent="0.15">
      <c r="A29" s="1">
        <v>29</v>
      </c>
      <c r="B29" s="1" t="s">
        <v>71</v>
      </c>
      <c r="C29" s="1">
        <v>0</v>
      </c>
      <c r="E29" s="1">
        <v>0</v>
      </c>
      <c r="G29" s="1">
        <v>463</v>
      </c>
      <c r="H29" s="1">
        <v>0</v>
      </c>
      <c r="I29" s="1">
        <v>4</v>
      </c>
      <c r="J29" s="1">
        <v>467</v>
      </c>
      <c r="K29" s="1">
        <v>437</v>
      </c>
      <c r="L29" s="1">
        <v>1</v>
      </c>
      <c r="M29" s="1">
        <v>438</v>
      </c>
      <c r="N29" s="1">
        <v>509</v>
      </c>
      <c r="O29" s="1">
        <v>3</v>
      </c>
      <c r="P29" s="1">
        <v>512</v>
      </c>
      <c r="Q29" s="1">
        <v>946</v>
      </c>
      <c r="R29" s="1">
        <v>4</v>
      </c>
      <c r="S29" s="1">
        <v>950</v>
      </c>
      <c r="V29" s="104" t="s">
        <v>80</v>
      </c>
      <c r="W29" s="77">
        <f t="shared" ref="W29:W52" si="9">VLOOKUP($A44,$A$2:$S$67,10,FALSE)</f>
        <v>44</v>
      </c>
      <c r="X29" s="77">
        <f t="shared" ref="X29:X52" si="10">VLOOKUP($A44,$A$2:$S$67,13,FALSE)</f>
        <v>38</v>
      </c>
      <c r="Y29" s="77">
        <f t="shared" ref="Y29:Y52" si="11">VLOOKUP($A44,$A$2:$S$67,16,FALSE)</f>
        <v>44</v>
      </c>
      <c r="Z29" s="77">
        <f t="shared" si="3"/>
        <v>82</v>
      </c>
      <c r="AA29" s="74"/>
      <c r="AB29" s="145" t="s">
        <v>81</v>
      </c>
      <c r="AC29" s="149"/>
      <c r="AD29" s="88"/>
      <c r="AE29" s="98"/>
      <c r="AF29" s="98"/>
      <c r="AG29" s="99"/>
    </row>
    <row r="30" spans="1:35" ht="17.25" customHeight="1" x14ac:dyDescent="0.15">
      <c r="A30" s="1">
        <v>30</v>
      </c>
      <c r="B30" s="1" t="s">
        <v>82</v>
      </c>
      <c r="C30" s="1">
        <v>0</v>
      </c>
      <c r="E30" s="1">
        <v>0</v>
      </c>
      <c r="G30" s="1">
        <v>697</v>
      </c>
      <c r="H30" s="1">
        <v>0</v>
      </c>
      <c r="I30" s="1">
        <v>3</v>
      </c>
      <c r="J30" s="1">
        <v>700</v>
      </c>
      <c r="K30" s="1">
        <v>832</v>
      </c>
      <c r="L30" s="1">
        <v>1</v>
      </c>
      <c r="M30" s="1">
        <v>833</v>
      </c>
      <c r="N30" s="1">
        <v>898</v>
      </c>
      <c r="O30" s="1">
        <v>2</v>
      </c>
      <c r="P30" s="1">
        <v>900</v>
      </c>
      <c r="Q30" s="1">
        <v>1730</v>
      </c>
      <c r="R30" s="1">
        <v>3</v>
      </c>
      <c r="S30" s="1">
        <v>1733</v>
      </c>
      <c r="V30" s="104" t="s">
        <v>83</v>
      </c>
      <c r="W30" s="77">
        <f t="shared" si="9"/>
        <v>82</v>
      </c>
      <c r="X30" s="77">
        <f t="shared" si="10"/>
        <v>90</v>
      </c>
      <c r="Y30" s="77">
        <f t="shared" si="11"/>
        <v>91</v>
      </c>
      <c r="Z30" s="77">
        <f t="shared" si="3"/>
        <v>181</v>
      </c>
      <c r="AA30" s="74"/>
      <c r="AB30" s="88"/>
      <c r="AC30" s="89"/>
      <c r="AD30" s="104" t="s">
        <v>22</v>
      </c>
      <c r="AE30" s="104" t="s">
        <v>23</v>
      </c>
      <c r="AF30" s="104" t="s">
        <v>24</v>
      </c>
      <c r="AG30" s="104" t="s">
        <v>25</v>
      </c>
    </row>
    <row r="31" spans="1:35" ht="17.25" customHeight="1" x14ac:dyDescent="0.15">
      <c r="A31" s="1">
        <v>31</v>
      </c>
      <c r="B31" s="1" t="s">
        <v>84</v>
      </c>
      <c r="C31" s="1">
        <v>0</v>
      </c>
      <c r="E31" s="1">
        <v>0</v>
      </c>
      <c r="G31" s="1">
        <v>660</v>
      </c>
      <c r="H31" s="1">
        <v>2</v>
      </c>
      <c r="I31" s="1">
        <v>5</v>
      </c>
      <c r="J31" s="1">
        <v>667</v>
      </c>
      <c r="K31" s="1">
        <v>808</v>
      </c>
      <c r="L31" s="1">
        <v>3</v>
      </c>
      <c r="M31" s="1">
        <v>811</v>
      </c>
      <c r="N31" s="1">
        <v>880</v>
      </c>
      <c r="O31" s="1">
        <v>6</v>
      </c>
      <c r="P31" s="1">
        <v>886</v>
      </c>
      <c r="Q31" s="1">
        <v>1688</v>
      </c>
      <c r="R31" s="1">
        <v>9</v>
      </c>
      <c r="S31" s="1">
        <v>1697</v>
      </c>
      <c r="V31" s="104" t="s">
        <v>85</v>
      </c>
      <c r="W31" s="77">
        <f t="shared" si="9"/>
        <v>67</v>
      </c>
      <c r="X31" s="77">
        <f t="shared" si="10"/>
        <v>69</v>
      </c>
      <c r="Y31" s="77">
        <f t="shared" si="11"/>
        <v>74</v>
      </c>
      <c r="Z31" s="77">
        <f t="shared" si="3"/>
        <v>143</v>
      </c>
      <c r="AA31" s="86"/>
      <c r="AB31" s="145" t="s">
        <v>86</v>
      </c>
      <c r="AC31" s="149"/>
      <c r="AD31" s="82">
        <f>VLOOKUP($A30,$A$2:$S$67,10,FALSE)</f>
        <v>700</v>
      </c>
      <c r="AE31" s="82">
        <f>VLOOKUP($A30,$A$2:$S$67,13,FALSE)</f>
        <v>833</v>
      </c>
      <c r="AF31" s="82">
        <f>VLOOKUP($A30,$A$2:$S$67,16,FALSE)</f>
        <v>900</v>
      </c>
      <c r="AG31" s="77">
        <f t="shared" ref="AG31:AG37" si="12">AE31+AF31</f>
        <v>1733</v>
      </c>
    </row>
    <row r="32" spans="1:35" ht="17.25" customHeight="1" x14ac:dyDescent="0.15">
      <c r="A32" s="1">
        <v>32</v>
      </c>
      <c r="B32" s="1" t="s">
        <v>87</v>
      </c>
      <c r="C32" s="1">
        <v>0</v>
      </c>
      <c r="E32" s="1">
        <v>0</v>
      </c>
      <c r="G32" s="1">
        <v>691</v>
      </c>
      <c r="H32" s="1">
        <v>3</v>
      </c>
      <c r="I32" s="1">
        <v>4</v>
      </c>
      <c r="J32" s="1">
        <v>698</v>
      </c>
      <c r="K32" s="1">
        <v>937</v>
      </c>
      <c r="L32" s="1">
        <v>4</v>
      </c>
      <c r="M32" s="1">
        <v>941</v>
      </c>
      <c r="N32" s="1">
        <v>1010</v>
      </c>
      <c r="O32" s="1">
        <v>6</v>
      </c>
      <c r="P32" s="1">
        <v>1016</v>
      </c>
      <c r="Q32" s="1">
        <v>1947</v>
      </c>
      <c r="R32" s="1">
        <v>10</v>
      </c>
      <c r="S32" s="1">
        <v>1957</v>
      </c>
      <c r="V32" s="104" t="s">
        <v>88</v>
      </c>
      <c r="W32" s="77">
        <f t="shared" si="9"/>
        <v>45</v>
      </c>
      <c r="X32" s="77">
        <f t="shared" si="10"/>
        <v>46</v>
      </c>
      <c r="Y32" s="77">
        <f t="shared" si="11"/>
        <v>44</v>
      </c>
      <c r="Z32" s="77">
        <f t="shared" si="3"/>
        <v>90</v>
      </c>
      <c r="AA32" s="86"/>
      <c r="AB32" s="145" t="s">
        <v>89</v>
      </c>
      <c r="AC32" s="149"/>
      <c r="AD32" s="82">
        <f>VLOOKUP($A31,$A$2:$S$67,10,FALSE)</f>
        <v>667</v>
      </c>
      <c r="AE32" s="82">
        <f>VLOOKUP($A31,$A$2:$S$67,13,FALSE)</f>
        <v>811</v>
      </c>
      <c r="AF32" s="82">
        <f>VLOOKUP($A31,$A$2:$S$67,16,FALSE)</f>
        <v>886</v>
      </c>
      <c r="AG32" s="77">
        <f t="shared" si="12"/>
        <v>1697</v>
      </c>
    </row>
    <row r="33" spans="1:33" ht="17.25" customHeight="1" x14ac:dyDescent="0.15">
      <c r="A33" s="1">
        <v>33</v>
      </c>
      <c r="B33" s="1" t="s">
        <v>90</v>
      </c>
      <c r="C33" s="1">
        <v>0</v>
      </c>
      <c r="E33" s="1">
        <v>0</v>
      </c>
      <c r="G33" s="1">
        <v>973</v>
      </c>
      <c r="H33" s="1">
        <v>1</v>
      </c>
      <c r="I33" s="1">
        <v>5</v>
      </c>
      <c r="J33" s="1">
        <v>979</v>
      </c>
      <c r="K33" s="1">
        <v>1452</v>
      </c>
      <c r="L33" s="1">
        <v>5</v>
      </c>
      <c r="M33" s="1">
        <v>1457</v>
      </c>
      <c r="N33" s="1">
        <v>1483</v>
      </c>
      <c r="O33" s="1">
        <v>3</v>
      </c>
      <c r="P33" s="1">
        <v>1486</v>
      </c>
      <c r="Q33" s="1">
        <v>2935</v>
      </c>
      <c r="R33" s="1">
        <v>8</v>
      </c>
      <c r="S33" s="1">
        <v>2943</v>
      </c>
      <c r="V33" s="104" t="s">
        <v>91</v>
      </c>
      <c r="W33" s="77">
        <f t="shared" si="9"/>
        <v>12</v>
      </c>
      <c r="X33" s="77">
        <f t="shared" si="10"/>
        <v>13</v>
      </c>
      <c r="Y33" s="77">
        <f t="shared" si="11"/>
        <v>15</v>
      </c>
      <c r="Z33" s="77">
        <f t="shared" si="3"/>
        <v>28</v>
      </c>
      <c r="AA33" s="86"/>
      <c r="AB33" s="145" t="s">
        <v>92</v>
      </c>
      <c r="AC33" s="149"/>
      <c r="AD33" s="82">
        <f>VLOOKUP($A42,$A$2:$S$67,10,FALSE)</f>
        <v>265</v>
      </c>
      <c r="AE33" s="82">
        <f>VLOOKUP($A42,$A$2:$S$67,13,FALSE)</f>
        <v>252</v>
      </c>
      <c r="AF33" s="82">
        <f>VLOOKUP($A42,$A$2:$S$67,16,FALSE)</f>
        <v>308</v>
      </c>
      <c r="AG33" s="77">
        <f t="shared" si="12"/>
        <v>560</v>
      </c>
    </row>
    <row r="34" spans="1:33" ht="17.25" customHeight="1" x14ac:dyDescent="0.15">
      <c r="A34" s="1">
        <v>34</v>
      </c>
      <c r="B34" s="1" t="s">
        <v>93</v>
      </c>
      <c r="C34" s="1">
        <v>0</v>
      </c>
      <c r="E34" s="1">
        <v>0</v>
      </c>
      <c r="G34" s="1">
        <v>593</v>
      </c>
      <c r="H34" s="1">
        <v>3</v>
      </c>
      <c r="I34" s="1">
        <v>4</v>
      </c>
      <c r="J34" s="1">
        <v>600</v>
      </c>
      <c r="K34" s="1">
        <v>729</v>
      </c>
      <c r="L34" s="1">
        <v>4</v>
      </c>
      <c r="M34" s="1">
        <v>733</v>
      </c>
      <c r="N34" s="1">
        <v>740</v>
      </c>
      <c r="O34" s="1">
        <v>3</v>
      </c>
      <c r="P34" s="1">
        <v>743</v>
      </c>
      <c r="Q34" s="1">
        <v>1469</v>
      </c>
      <c r="R34" s="1">
        <v>7</v>
      </c>
      <c r="S34" s="1">
        <v>1476</v>
      </c>
      <c r="V34" s="104" t="s">
        <v>94</v>
      </c>
      <c r="W34" s="77">
        <f t="shared" si="9"/>
        <v>45</v>
      </c>
      <c r="X34" s="77">
        <f t="shared" si="10"/>
        <v>53</v>
      </c>
      <c r="Y34" s="77">
        <f t="shared" si="11"/>
        <v>52</v>
      </c>
      <c r="Z34" s="77">
        <f t="shared" si="3"/>
        <v>105</v>
      </c>
      <c r="AA34" s="86"/>
      <c r="AB34" s="145" t="s">
        <v>95</v>
      </c>
      <c r="AC34" s="149"/>
      <c r="AD34" s="82">
        <f>VLOOKUP($A43,$A$2:$S$67,10,FALSE)</f>
        <v>238</v>
      </c>
      <c r="AE34" s="82">
        <f>VLOOKUP($A43,$A$2:$S$67,13,FALSE)</f>
        <v>254</v>
      </c>
      <c r="AF34" s="82">
        <f>VLOOKUP($A43,$A$2:$S$67,16,FALSE)</f>
        <v>263</v>
      </c>
      <c r="AG34" s="77">
        <f t="shared" si="12"/>
        <v>517</v>
      </c>
    </row>
    <row r="35" spans="1:33" ht="17.25" customHeight="1" x14ac:dyDescent="0.15">
      <c r="A35" s="1">
        <v>35</v>
      </c>
      <c r="B35" s="1" t="s">
        <v>96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104" t="s">
        <v>97</v>
      </c>
      <c r="W35" s="77">
        <f t="shared" si="9"/>
        <v>20</v>
      </c>
      <c r="X35" s="77">
        <f t="shared" si="10"/>
        <v>22</v>
      </c>
      <c r="Y35" s="77">
        <f t="shared" si="11"/>
        <v>15</v>
      </c>
      <c r="Z35" s="77">
        <f t="shared" si="3"/>
        <v>37</v>
      </c>
      <c r="AA35" s="86"/>
      <c r="AB35" s="145" t="s">
        <v>98</v>
      </c>
      <c r="AC35" s="149"/>
      <c r="AD35" s="82">
        <f>VLOOKUP($A32,$A$2:$S$67,10,FALSE)</f>
        <v>698</v>
      </c>
      <c r="AE35" s="82">
        <f>VLOOKUP($A32,$A$2:$S$67,13,FALSE)</f>
        <v>941</v>
      </c>
      <c r="AF35" s="82">
        <f>VLOOKUP($A32,$A$2:$S$67,16,FALSE)</f>
        <v>1016</v>
      </c>
      <c r="AG35" s="77">
        <f t="shared" si="12"/>
        <v>1957</v>
      </c>
    </row>
    <row r="36" spans="1:33" ht="17.25" customHeight="1" x14ac:dyDescent="0.15">
      <c r="A36" s="1">
        <v>36</v>
      </c>
      <c r="B36" s="1" t="s">
        <v>99</v>
      </c>
      <c r="C36" s="1">
        <v>0</v>
      </c>
      <c r="E36" s="1">
        <v>0</v>
      </c>
      <c r="G36" s="1">
        <v>656</v>
      </c>
      <c r="H36" s="1">
        <v>3</v>
      </c>
      <c r="I36" s="1">
        <v>1</v>
      </c>
      <c r="J36" s="1">
        <v>660</v>
      </c>
      <c r="K36" s="1">
        <v>693</v>
      </c>
      <c r="L36" s="1">
        <v>3</v>
      </c>
      <c r="M36" s="1">
        <v>696</v>
      </c>
      <c r="N36" s="1">
        <v>798</v>
      </c>
      <c r="O36" s="1">
        <v>2</v>
      </c>
      <c r="P36" s="1">
        <v>800</v>
      </c>
      <c r="Q36" s="1">
        <v>1491</v>
      </c>
      <c r="R36" s="1">
        <v>5</v>
      </c>
      <c r="S36" s="1">
        <v>1496</v>
      </c>
      <c r="V36" s="104" t="s">
        <v>100</v>
      </c>
      <c r="W36" s="77">
        <f t="shared" si="9"/>
        <v>116</v>
      </c>
      <c r="X36" s="77">
        <f t="shared" si="10"/>
        <v>115</v>
      </c>
      <c r="Y36" s="77">
        <f t="shared" si="11"/>
        <v>138</v>
      </c>
      <c r="Z36" s="77">
        <f t="shared" si="3"/>
        <v>253</v>
      </c>
      <c r="AA36" s="86"/>
      <c r="AB36" s="145" t="s">
        <v>90</v>
      </c>
      <c r="AC36" s="149"/>
      <c r="AD36" s="82">
        <f>VLOOKUP($A33,$A$2:$S$67,10,FALSE)</f>
        <v>979</v>
      </c>
      <c r="AE36" s="82">
        <f>VLOOKUP($A33,$A$2:$S$67,13,FALSE)</f>
        <v>1457</v>
      </c>
      <c r="AF36" s="82">
        <f>VLOOKUP($A33,$A$2:$S$67,16,FALSE)</f>
        <v>1486</v>
      </c>
      <c r="AG36" s="77">
        <f t="shared" si="12"/>
        <v>2943</v>
      </c>
    </row>
    <row r="37" spans="1:33" ht="17.25" customHeight="1" x14ac:dyDescent="0.15">
      <c r="A37" s="1">
        <v>37</v>
      </c>
      <c r="B37" s="1" t="s">
        <v>101</v>
      </c>
      <c r="C37" s="1">
        <v>0</v>
      </c>
      <c r="E37" s="1">
        <v>0</v>
      </c>
      <c r="G37" s="1">
        <v>451</v>
      </c>
      <c r="H37" s="1">
        <v>0</v>
      </c>
      <c r="I37" s="1">
        <v>1</v>
      </c>
      <c r="J37" s="1">
        <v>452</v>
      </c>
      <c r="K37" s="1">
        <v>530</v>
      </c>
      <c r="L37" s="1">
        <v>1</v>
      </c>
      <c r="M37" s="1">
        <v>531</v>
      </c>
      <c r="N37" s="1">
        <v>588</v>
      </c>
      <c r="O37" s="1">
        <v>0</v>
      </c>
      <c r="P37" s="1">
        <v>588</v>
      </c>
      <c r="Q37" s="1">
        <v>1118</v>
      </c>
      <c r="R37" s="1">
        <v>1</v>
      </c>
      <c r="S37" s="1">
        <v>1119</v>
      </c>
      <c r="V37" s="104" t="s">
        <v>102</v>
      </c>
      <c r="W37" s="77">
        <f t="shared" si="9"/>
        <v>157</v>
      </c>
      <c r="X37" s="77">
        <f t="shared" si="10"/>
        <v>149</v>
      </c>
      <c r="Y37" s="77">
        <f t="shared" si="11"/>
        <v>161</v>
      </c>
      <c r="Z37" s="77">
        <f t="shared" si="3"/>
        <v>310</v>
      </c>
      <c r="AA37" s="86"/>
      <c r="AB37" s="145" t="s">
        <v>93</v>
      </c>
      <c r="AC37" s="149"/>
      <c r="AD37" s="82">
        <f>VLOOKUP($A34,$A$2:$S$67,10,FALSE)</f>
        <v>600</v>
      </c>
      <c r="AE37" s="82">
        <f>VLOOKUP($A34,$A$2:$S$67,13,FALSE)</f>
        <v>733</v>
      </c>
      <c r="AF37" s="82">
        <f>VLOOKUP($A34,$A$2:$S$67,16,FALSE)</f>
        <v>743</v>
      </c>
      <c r="AG37" s="77">
        <f t="shared" si="12"/>
        <v>1476</v>
      </c>
    </row>
    <row r="38" spans="1:33" ht="17.25" customHeight="1" x14ac:dyDescent="0.15">
      <c r="A38" s="1">
        <v>38</v>
      </c>
      <c r="B38" s="1" t="s">
        <v>103</v>
      </c>
      <c r="C38" s="1">
        <v>0</v>
      </c>
      <c r="E38" s="1">
        <v>0</v>
      </c>
      <c r="G38" s="1">
        <v>418</v>
      </c>
      <c r="H38" s="1">
        <v>1</v>
      </c>
      <c r="I38" s="1">
        <v>3</v>
      </c>
      <c r="J38" s="1">
        <v>422</v>
      </c>
      <c r="K38" s="1">
        <v>618</v>
      </c>
      <c r="L38" s="1">
        <v>3</v>
      </c>
      <c r="M38" s="1">
        <v>621</v>
      </c>
      <c r="N38" s="1">
        <v>646</v>
      </c>
      <c r="O38" s="1">
        <v>5</v>
      </c>
      <c r="P38" s="1">
        <v>651</v>
      </c>
      <c r="Q38" s="1">
        <v>1264</v>
      </c>
      <c r="R38" s="1">
        <v>8</v>
      </c>
      <c r="S38" s="1">
        <v>1272</v>
      </c>
      <c r="V38" s="104" t="s">
        <v>104</v>
      </c>
      <c r="W38" s="77">
        <f t="shared" si="9"/>
        <v>40</v>
      </c>
      <c r="X38" s="77">
        <f t="shared" si="10"/>
        <v>39</v>
      </c>
      <c r="Y38" s="77">
        <f t="shared" si="11"/>
        <v>37</v>
      </c>
      <c r="Z38" s="77">
        <f t="shared" si="3"/>
        <v>76</v>
      </c>
      <c r="AA38" s="74"/>
      <c r="AB38" s="145" t="s">
        <v>73</v>
      </c>
      <c r="AC38" s="149"/>
      <c r="AD38" s="77">
        <f>SUM(AD31:AD37)</f>
        <v>4147</v>
      </c>
      <c r="AE38" s="77">
        <f>SUM(AE31:AE37)</f>
        <v>5281</v>
      </c>
      <c r="AF38" s="77">
        <f>SUM(AF31:AF37)</f>
        <v>5602</v>
      </c>
      <c r="AG38" s="77">
        <f>SUM(AG31:AG37)</f>
        <v>10883</v>
      </c>
    </row>
    <row r="39" spans="1:33" ht="17.25" customHeight="1" x14ac:dyDescent="0.15">
      <c r="A39" s="1">
        <v>39</v>
      </c>
      <c r="B39" s="1" t="s">
        <v>105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327</v>
      </c>
      <c r="L39" s="1">
        <v>2</v>
      </c>
      <c r="M39" s="1">
        <v>329</v>
      </c>
      <c r="N39" s="1">
        <v>316</v>
      </c>
      <c r="O39" s="1">
        <v>5</v>
      </c>
      <c r="P39" s="1">
        <v>321</v>
      </c>
      <c r="Q39" s="1">
        <v>643</v>
      </c>
      <c r="R39" s="1">
        <v>7</v>
      </c>
      <c r="S39" s="1">
        <v>650</v>
      </c>
      <c r="V39" s="104" t="s">
        <v>106</v>
      </c>
      <c r="W39" s="77">
        <f t="shared" si="9"/>
        <v>33</v>
      </c>
      <c r="X39" s="77">
        <f t="shared" si="10"/>
        <v>30</v>
      </c>
      <c r="Y39" s="77">
        <f t="shared" si="11"/>
        <v>37</v>
      </c>
      <c r="Z39" s="77">
        <f t="shared" si="3"/>
        <v>67</v>
      </c>
      <c r="AA39" s="74"/>
      <c r="AB39" s="83"/>
      <c r="AC39" s="100"/>
      <c r="AD39" s="100"/>
      <c r="AE39" s="100"/>
      <c r="AF39" s="100"/>
      <c r="AG39" s="100"/>
    </row>
    <row r="40" spans="1:33" ht="17.25" customHeight="1" x14ac:dyDescent="0.15">
      <c r="A40" s="1">
        <v>40</v>
      </c>
      <c r="B40" s="1" t="s">
        <v>107</v>
      </c>
      <c r="C40" s="1">
        <v>0</v>
      </c>
      <c r="E40" s="1">
        <v>0</v>
      </c>
      <c r="G40" s="1">
        <v>371</v>
      </c>
      <c r="H40" s="1">
        <v>4</v>
      </c>
      <c r="I40" s="1">
        <v>3</v>
      </c>
      <c r="J40" s="1">
        <v>378</v>
      </c>
      <c r="K40" s="1">
        <v>616</v>
      </c>
      <c r="L40" s="1">
        <v>3</v>
      </c>
      <c r="M40" s="1">
        <v>619</v>
      </c>
      <c r="N40" s="1">
        <v>631</v>
      </c>
      <c r="O40" s="1">
        <v>5</v>
      </c>
      <c r="P40" s="1">
        <v>636</v>
      </c>
      <c r="Q40" s="1">
        <v>1247</v>
      </c>
      <c r="R40" s="1">
        <v>8</v>
      </c>
      <c r="S40" s="1">
        <v>1255</v>
      </c>
      <c r="V40" s="104" t="s">
        <v>108</v>
      </c>
      <c r="W40" s="77">
        <f t="shared" si="9"/>
        <v>120</v>
      </c>
      <c r="X40" s="77">
        <f t="shared" si="10"/>
        <v>117</v>
      </c>
      <c r="Y40" s="77">
        <f t="shared" si="11"/>
        <v>135</v>
      </c>
      <c r="Z40" s="77">
        <f t="shared" si="3"/>
        <v>252</v>
      </c>
      <c r="AA40" s="74"/>
      <c r="AB40" s="83"/>
      <c r="AC40" s="100"/>
      <c r="AD40" s="100"/>
      <c r="AE40" s="100"/>
      <c r="AF40" s="100"/>
      <c r="AG40" s="100"/>
    </row>
    <row r="41" spans="1:33" ht="17.25" customHeight="1" x14ac:dyDescent="0.15">
      <c r="A41" s="1">
        <v>41</v>
      </c>
      <c r="B41" s="1" t="s">
        <v>109</v>
      </c>
      <c r="C41" s="1">
        <v>0</v>
      </c>
      <c r="E41" s="1">
        <v>0</v>
      </c>
      <c r="G41" s="1">
        <v>315</v>
      </c>
      <c r="H41" s="1">
        <v>1</v>
      </c>
      <c r="I41" s="1">
        <v>5</v>
      </c>
      <c r="J41" s="1">
        <v>321</v>
      </c>
      <c r="K41" s="1">
        <v>511</v>
      </c>
      <c r="L41" s="1">
        <v>2</v>
      </c>
      <c r="M41" s="1">
        <v>513</v>
      </c>
      <c r="N41" s="1">
        <v>534</v>
      </c>
      <c r="O41" s="1">
        <v>4</v>
      </c>
      <c r="P41" s="1">
        <v>538</v>
      </c>
      <c r="Q41" s="1">
        <v>1045</v>
      </c>
      <c r="R41" s="1">
        <v>6</v>
      </c>
      <c r="S41" s="1">
        <v>1051</v>
      </c>
      <c r="V41" s="104" t="s">
        <v>110</v>
      </c>
      <c r="W41" s="77">
        <f t="shared" si="9"/>
        <v>51</v>
      </c>
      <c r="X41" s="77">
        <f t="shared" si="10"/>
        <v>50</v>
      </c>
      <c r="Y41" s="77">
        <f t="shared" si="11"/>
        <v>55</v>
      </c>
      <c r="Z41" s="77">
        <f t="shared" si="3"/>
        <v>105</v>
      </c>
      <c r="AA41" s="74"/>
      <c r="AB41" s="83"/>
      <c r="AC41" s="100"/>
      <c r="AD41" s="100"/>
      <c r="AE41" s="100"/>
      <c r="AF41" s="100"/>
      <c r="AG41" s="100"/>
    </row>
    <row r="42" spans="1:33" ht="17.25" customHeight="1" x14ac:dyDescent="0.15">
      <c r="A42" s="1">
        <v>42</v>
      </c>
      <c r="B42" s="1" t="s">
        <v>111</v>
      </c>
      <c r="C42" s="1">
        <v>0</v>
      </c>
      <c r="E42" s="1">
        <v>0</v>
      </c>
      <c r="G42" s="1">
        <v>258</v>
      </c>
      <c r="H42" s="1">
        <v>3</v>
      </c>
      <c r="I42" s="1">
        <v>4</v>
      </c>
      <c r="J42" s="1">
        <v>265</v>
      </c>
      <c r="K42" s="1">
        <v>250</v>
      </c>
      <c r="L42" s="1">
        <v>2</v>
      </c>
      <c r="M42" s="1">
        <v>252</v>
      </c>
      <c r="N42" s="1">
        <v>302</v>
      </c>
      <c r="O42" s="1">
        <v>6</v>
      </c>
      <c r="P42" s="1">
        <v>308</v>
      </c>
      <c r="Q42" s="1">
        <v>552</v>
      </c>
      <c r="R42" s="1">
        <v>8</v>
      </c>
      <c r="S42" s="1">
        <v>560</v>
      </c>
      <c r="V42" s="104" t="s">
        <v>112</v>
      </c>
      <c r="W42" s="77">
        <f t="shared" si="9"/>
        <v>165</v>
      </c>
      <c r="X42" s="77">
        <f t="shared" si="10"/>
        <v>135</v>
      </c>
      <c r="Y42" s="77">
        <f t="shared" si="11"/>
        <v>153</v>
      </c>
      <c r="Z42" s="77">
        <f t="shared" si="3"/>
        <v>288</v>
      </c>
      <c r="AA42" s="74"/>
      <c r="AB42" s="101"/>
      <c r="AC42" s="102"/>
      <c r="AD42" s="101"/>
      <c r="AE42" s="101"/>
      <c r="AF42" s="101"/>
      <c r="AG42" s="101"/>
    </row>
    <row r="43" spans="1:33" ht="17.25" customHeight="1" x14ac:dyDescent="0.15">
      <c r="A43" s="1">
        <v>43</v>
      </c>
      <c r="B43" s="1" t="s">
        <v>113</v>
      </c>
      <c r="C43" s="1">
        <v>0</v>
      </c>
      <c r="E43" s="1">
        <v>0</v>
      </c>
      <c r="G43" s="1">
        <v>238</v>
      </c>
      <c r="H43" s="1">
        <v>0</v>
      </c>
      <c r="I43" s="1">
        <v>0</v>
      </c>
      <c r="J43" s="1">
        <v>238</v>
      </c>
      <c r="K43" s="1">
        <v>254</v>
      </c>
      <c r="L43" s="1">
        <v>0</v>
      </c>
      <c r="M43" s="1">
        <v>254</v>
      </c>
      <c r="N43" s="1">
        <v>263</v>
      </c>
      <c r="O43" s="1">
        <v>0</v>
      </c>
      <c r="P43" s="1">
        <v>263</v>
      </c>
      <c r="Q43" s="1">
        <v>517</v>
      </c>
      <c r="R43" s="1">
        <v>0</v>
      </c>
      <c r="S43" s="1">
        <v>517</v>
      </c>
      <c r="V43" s="104" t="s">
        <v>114</v>
      </c>
      <c r="W43" s="77">
        <f t="shared" si="9"/>
        <v>46</v>
      </c>
      <c r="X43" s="77">
        <f t="shared" si="10"/>
        <v>43</v>
      </c>
      <c r="Y43" s="77">
        <f t="shared" si="11"/>
        <v>51</v>
      </c>
      <c r="Z43" s="77">
        <f t="shared" si="3"/>
        <v>94</v>
      </c>
      <c r="AA43" s="74"/>
      <c r="AB43" s="74"/>
      <c r="AC43" s="96" t="s">
        <v>115</v>
      </c>
      <c r="AD43" s="88"/>
      <c r="AE43" s="101"/>
      <c r="AF43" s="101"/>
      <c r="AG43" s="99"/>
    </row>
    <row r="44" spans="1:33" ht="17.25" customHeight="1" x14ac:dyDescent="0.15">
      <c r="A44" s="1">
        <v>50</v>
      </c>
      <c r="B44" s="1" t="s">
        <v>80</v>
      </c>
      <c r="C44" s="1">
        <v>0</v>
      </c>
      <c r="E44" s="1">
        <v>0</v>
      </c>
      <c r="G44" s="1">
        <v>44</v>
      </c>
      <c r="H44" s="1">
        <v>0</v>
      </c>
      <c r="I44" s="1">
        <v>0</v>
      </c>
      <c r="J44" s="1">
        <v>44</v>
      </c>
      <c r="K44" s="1">
        <v>38</v>
      </c>
      <c r="L44" s="1">
        <v>0</v>
      </c>
      <c r="M44" s="1">
        <v>38</v>
      </c>
      <c r="N44" s="1">
        <v>44</v>
      </c>
      <c r="O44" s="1">
        <v>0</v>
      </c>
      <c r="P44" s="1">
        <v>44</v>
      </c>
      <c r="Q44" s="1">
        <v>82</v>
      </c>
      <c r="R44" s="1">
        <v>0</v>
      </c>
      <c r="S44" s="1">
        <v>82</v>
      </c>
      <c r="V44" s="104" t="s">
        <v>116</v>
      </c>
      <c r="W44" s="77">
        <f t="shared" si="9"/>
        <v>103</v>
      </c>
      <c r="X44" s="77">
        <f t="shared" si="10"/>
        <v>90</v>
      </c>
      <c r="Y44" s="77">
        <f t="shared" si="11"/>
        <v>107</v>
      </c>
      <c r="Z44" s="77">
        <f t="shared" si="3"/>
        <v>197</v>
      </c>
      <c r="AA44" s="74"/>
      <c r="AB44" s="88"/>
      <c r="AC44" s="105"/>
      <c r="AD44" s="104" t="s">
        <v>22</v>
      </c>
      <c r="AE44" s="104" t="s">
        <v>23</v>
      </c>
      <c r="AF44" s="104" t="s">
        <v>24</v>
      </c>
      <c r="AG44" s="104" t="s">
        <v>25</v>
      </c>
    </row>
    <row r="45" spans="1:33" ht="17.25" customHeight="1" x14ac:dyDescent="0.15">
      <c r="A45" s="1">
        <v>51</v>
      </c>
      <c r="B45" s="1" t="s">
        <v>83</v>
      </c>
      <c r="C45" s="1">
        <v>0</v>
      </c>
      <c r="E45" s="1">
        <v>0</v>
      </c>
      <c r="G45" s="1">
        <v>82</v>
      </c>
      <c r="H45" s="1">
        <v>0</v>
      </c>
      <c r="I45" s="1">
        <v>0</v>
      </c>
      <c r="J45" s="1">
        <v>82</v>
      </c>
      <c r="K45" s="1">
        <v>90</v>
      </c>
      <c r="L45" s="1">
        <v>0</v>
      </c>
      <c r="M45" s="1">
        <v>90</v>
      </c>
      <c r="N45" s="1">
        <v>91</v>
      </c>
      <c r="O45" s="1">
        <v>0</v>
      </c>
      <c r="P45" s="1">
        <v>91</v>
      </c>
      <c r="Q45" s="1">
        <v>181</v>
      </c>
      <c r="R45" s="1">
        <v>0</v>
      </c>
      <c r="S45" s="1">
        <v>181</v>
      </c>
      <c r="V45" s="104" t="s">
        <v>117</v>
      </c>
      <c r="W45" s="77">
        <f t="shared" si="9"/>
        <v>17</v>
      </c>
      <c r="X45" s="77">
        <f t="shared" si="10"/>
        <v>13</v>
      </c>
      <c r="Y45" s="77">
        <f t="shared" si="11"/>
        <v>10</v>
      </c>
      <c r="Z45" s="77">
        <f t="shared" si="3"/>
        <v>23</v>
      </c>
      <c r="AA45" s="74"/>
      <c r="AB45" s="145" t="s">
        <v>118</v>
      </c>
      <c r="AC45" s="149"/>
      <c r="AD45" s="82">
        <f>VLOOKUP($A37,$A$2:$S$67,10,FALSE)</f>
        <v>452</v>
      </c>
      <c r="AE45" s="82">
        <f>VLOOKUP($A37,$A$2:$S$67,13,FALSE)</f>
        <v>531</v>
      </c>
      <c r="AF45" s="82">
        <f>VLOOKUP($A37,$A$2:$S$67,16,FALSE)</f>
        <v>588</v>
      </c>
      <c r="AG45" s="77">
        <f>AE45+AF45</f>
        <v>1119</v>
      </c>
    </row>
    <row r="46" spans="1:33" ht="17.25" customHeight="1" x14ac:dyDescent="0.15">
      <c r="A46" s="1">
        <v>52</v>
      </c>
      <c r="B46" s="1" t="s">
        <v>85</v>
      </c>
      <c r="C46" s="1">
        <v>0</v>
      </c>
      <c r="E46" s="1">
        <v>0</v>
      </c>
      <c r="G46" s="1">
        <v>67</v>
      </c>
      <c r="H46" s="1">
        <v>0</v>
      </c>
      <c r="I46" s="1">
        <v>0</v>
      </c>
      <c r="J46" s="1">
        <v>67</v>
      </c>
      <c r="K46" s="1">
        <v>69</v>
      </c>
      <c r="L46" s="1">
        <v>0</v>
      </c>
      <c r="M46" s="1">
        <v>69</v>
      </c>
      <c r="N46" s="1">
        <v>74</v>
      </c>
      <c r="O46" s="1">
        <v>0</v>
      </c>
      <c r="P46" s="1">
        <v>74</v>
      </c>
      <c r="Q46" s="1">
        <v>143</v>
      </c>
      <c r="R46" s="1">
        <v>0</v>
      </c>
      <c r="S46" s="1">
        <v>143</v>
      </c>
      <c r="V46" s="104" t="s">
        <v>119</v>
      </c>
      <c r="W46" s="77">
        <f t="shared" si="9"/>
        <v>111</v>
      </c>
      <c r="X46" s="77">
        <f t="shared" si="10"/>
        <v>126</v>
      </c>
      <c r="Y46" s="77">
        <f t="shared" si="11"/>
        <v>134</v>
      </c>
      <c r="Z46" s="77">
        <f t="shared" si="3"/>
        <v>260</v>
      </c>
      <c r="AA46" s="86"/>
      <c r="AB46" s="145" t="s">
        <v>120</v>
      </c>
      <c r="AC46" s="149"/>
      <c r="AD46" s="82">
        <f>VLOOKUP($A38,$A$2:$S$67,10,FALSE)</f>
        <v>422</v>
      </c>
      <c r="AE46" s="82">
        <f>VLOOKUP($A38,$A$2:$S$67,13,FALSE)</f>
        <v>621</v>
      </c>
      <c r="AF46" s="82">
        <f>VLOOKUP($A38,$A$2:$S$67,16,FALSE)</f>
        <v>651</v>
      </c>
      <c r="AG46" s="77">
        <f>AE46+AF46</f>
        <v>1272</v>
      </c>
    </row>
    <row r="47" spans="1:33" ht="17.25" customHeight="1" x14ac:dyDescent="0.15">
      <c r="A47" s="1">
        <v>53</v>
      </c>
      <c r="B47" s="1" t="s">
        <v>88</v>
      </c>
      <c r="C47" s="1">
        <v>0</v>
      </c>
      <c r="E47" s="1">
        <v>0</v>
      </c>
      <c r="G47" s="1">
        <v>45</v>
      </c>
      <c r="H47" s="1">
        <v>0</v>
      </c>
      <c r="I47" s="1">
        <v>0</v>
      </c>
      <c r="J47" s="1">
        <v>45</v>
      </c>
      <c r="K47" s="1">
        <v>46</v>
      </c>
      <c r="L47" s="1">
        <v>0</v>
      </c>
      <c r="M47" s="1">
        <v>46</v>
      </c>
      <c r="N47" s="1">
        <v>44</v>
      </c>
      <c r="O47" s="1">
        <v>0</v>
      </c>
      <c r="P47" s="1">
        <v>44</v>
      </c>
      <c r="Q47" s="1">
        <v>90</v>
      </c>
      <c r="R47" s="1">
        <v>0</v>
      </c>
      <c r="S47" s="1">
        <v>90</v>
      </c>
      <c r="V47" s="104" t="s">
        <v>121</v>
      </c>
      <c r="W47" s="77">
        <f t="shared" si="9"/>
        <v>60</v>
      </c>
      <c r="X47" s="77">
        <f t="shared" si="10"/>
        <v>56</v>
      </c>
      <c r="Y47" s="77">
        <f t="shared" si="11"/>
        <v>67</v>
      </c>
      <c r="Z47" s="77">
        <f t="shared" si="3"/>
        <v>123</v>
      </c>
      <c r="AA47" s="86"/>
      <c r="AB47" s="145" t="s">
        <v>122</v>
      </c>
      <c r="AC47" s="149"/>
      <c r="AD47" s="82">
        <f>VLOOKUP($A39,$A$2:$S$67,10,FALSE)</f>
        <v>197</v>
      </c>
      <c r="AE47" s="82">
        <f>VLOOKUP($A39,$A$2:$S$67,13,FALSE)</f>
        <v>329</v>
      </c>
      <c r="AF47" s="82">
        <f>VLOOKUP($A39,$A$2:$S$67,16,FALSE)</f>
        <v>321</v>
      </c>
      <c r="AG47" s="77">
        <f>AE47+AF47</f>
        <v>650</v>
      </c>
    </row>
    <row r="48" spans="1:33" ht="17.25" customHeight="1" x14ac:dyDescent="0.15">
      <c r="A48" s="1">
        <v>54</v>
      </c>
      <c r="B48" s="1" t="s">
        <v>91</v>
      </c>
      <c r="C48" s="1">
        <v>0</v>
      </c>
      <c r="E48" s="1">
        <v>0</v>
      </c>
      <c r="G48" s="1">
        <v>12</v>
      </c>
      <c r="H48" s="1">
        <v>0</v>
      </c>
      <c r="I48" s="1">
        <v>0</v>
      </c>
      <c r="J48" s="1">
        <v>12</v>
      </c>
      <c r="K48" s="1">
        <v>13</v>
      </c>
      <c r="L48" s="1">
        <v>0</v>
      </c>
      <c r="M48" s="1">
        <v>13</v>
      </c>
      <c r="N48" s="1">
        <v>15</v>
      </c>
      <c r="O48" s="1">
        <v>0</v>
      </c>
      <c r="P48" s="1">
        <v>15</v>
      </c>
      <c r="Q48" s="1">
        <v>28</v>
      </c>
      <c r="R48" s="1">
        <v>0</v>
      </c>
      <c r="S48" s="1">
        <v>28</v>
      </c>
      <c r="V48" s="104" t="s">
        <v>123</v>
      </c>
      <c r="W48" s="77">
        <f t="shared" si="9"/>
        <v>382</v>
      </c>
      <c r="X48" s="77">
        <f t="shared" si="10"/>
        <v>409</v>
      </c>
      <c r="Y48" s="77">
        <f t="shared" si="11"/>
        <v>388</v>
      </c>
      <c r="Z48" s="77">
        <f t="shared" si="3"/>
        <v>797</v>
      </c>
      <c r="AA48" s="86"/>
      <c r="AB48" s="145" t="s">
        <v>124</v>
      </c>
      <c r="AC48" s="149"/>
      <c r="AD48" s="82">
        <f>VLOOKUP($A40,$A$2:$S$67,10,FALSE)</f>
        <v>378</v>
      </c>
      <c r="AE48" s="82">
        <f>VLOOKUP($A40,$A$2:$S$67,13,FALSE)</f>
        <v>619</v>
      </c>
      <c r="AF48" s="82">
        <f>VLOOKUP($A40,$A$2:$S$67,16,FALSE)</f>
        <v>636</v>
      </c>
      <c r="AG48" s="77">
        <f>AE48+AF48</f>
        <v>1255</v>
      </c>
    </row>
    <row r="49" spans="1:33" ht="17.25" customHeight="1" x14ac:dyDescent="0.15">
      <c r="A49" s="1">
        <v>55</v>
      </c>
      <c r="B49" s="1" t="s">
        <v>94</v>
      </c>
      <c r="C49" s="1">
        <v>0</v>
      </c>
      <c r="E49" s="1">
        <v>0</v>
      </c>
      <c r="G49" s="1">
        <v>45</v>
      </c>
      <c r="H49" s="1">
        <v>0</v>
      </c>
      <c r="I49" s="1">
        <v>0</v>
      </c>
      <c r="J49" s="1">
        <v>45</v>
      </c>
      <c r="K49" s="1">
        <v>53</v>
      </c>
      <c r="L49" s="1">
        <v>0</v>
      </c>
      <c r="M49" s="1">
        <v>53</v>
      </c>
      <c r="N49" s="1">
        <v>52</v>
      </c>
      <c r="O49" s="1">
        <v>0</v>
      </c>
      <c r="P49" s="1">
        <v>52</v>
      </c>
      <c r="Q49" s="1">
        <v>105</v>
      </c>
      <c r="R49" s="1">
        <v>0</v>
      </c>
      <c r="S49" s="1">
        <v>105</v>
      </c>
      <c r="V49" s="104" t="s">
        <v>125</v>
      </c>
      <c r="W49" s="77">
        <f t="shared" si="9"/>
        <v>17</v>
      </c>
      <c r="X49" s="77">
        <f t="shared" si="10"/>
        <v>14</v>
      </c>
      <c r="Y49" s="77">
        <f t="shared" si="11"/>
        <v>16</v>
      </c>
      <c r="Z49" s="77">
        <f t="shared" si="3"/>
        <v>30</v>
      </c>
      <c r="AA49" s="74"/>
      <c r="AB49" s="145" t="s">
        <v>109</v>
      </c>
      <c r="AC49" s="149"/>
      <c r="AD49" s="82">
        <f>VLOOKUP($A41,$A$2:$S$67,10,FALSE)</f>
        <v>321</v>
      </c>
      <c r="AE49" s="82">
        <f>VLOOKUP($A41,$A$2:$S$67,13,FALSE)</f>
        <v>513</v>
      </c>
      <c r="AF49" s="82">
        <f>VLOOKUP($A41,$A$2:$S$67,16,FALSE)</f>
        <v>538</v>
      </c>
      <c r="AG49" s="77">
        <f>AE49+AF49</f>
        <v>1051</v>
      </c>
    </row>
    <row r="50" spans="1:33" ht="17.25" customHeight="1" x14ac:dyDescent="0.15">
      <c r="A50" s="1">
        <v>56</v>
      </c>
      <c r="B50" s="1" t="s">
        <v>97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22</v>
      </c>
      <c r="L50" s="1">
        <v>0</v>
      </c>
      <c r="M50" s="1">
        <v>22</v>
      </c>
      <c r="N50" s="1">
        <v>15</v>
      </c>
      <c r="O50" s="1">
        <v>0</v>
      </c>
      <c r="P50" s="1">
        <v>15</v>
      </c>
      <c r="Q50" s="1">
        <v>37</v>
      </c>
      <c r="R50" s="1">
        <v>0</v>
      </c>
      <c r="S50" s="1">
        <v>37</v>
      </c>
      <c r="V50" s="104" t="s">
        <v>126</v>
      </c>
      <c r="W50" s="77">
        <f t="shared" si="9"/>
        <v>37</v>
      </c>
      <c r="X50" s="77">
        <f t="shared" si="10"/>
        <v>36</v>
      </c>
      <c r="Y50" s="77">
        <f t="shared" si="11"/>
        <v>34</v>
      </c>
      <c r="Z50" s="77">
        <f t="shared" si="3"/>
        <v>70</v>
      </c>
      <c r="AA50" s="74"/>
      <c r="AB50" s="145" t="s">
        <v>73</v>
      </c>
      <c r="AC50" s="149"/>
      <c r="AD50" s="77">
        <f>SUM(AD45:AD49)</f>
        <v>1770</v>
      </c>
      <c r="AE50" s="77">
        <f>SUM(AE45:AE49)</f>
        <v>2613</v>
      </c>
      <c r="AF50" s="77">
        <f>SUM(AF45:AF49)</f>
        <v>2734</v>
      </c>
      <c r="AG50" s="77">
        <f>SUM(AG45:AG49)</f>
        <v>5347</v>
      </c>
    </row>
    <row r="51" spans="1:33" ht="17.25" customHeight="1" x14ac:dyDescent="0.15">
      <c r="A51" s="1">
        <v>57</v>
      </c>
      <c r="B51" s="1" t="s">
        <v>100</v>
      </c>
      <c r="C51" s="1">
        <v>0</v>
      </c>
      <c r="E51" s="1">
        <v>0</v>
      </c>
      <c r="G51" s="1">
        <v>113</v>
      </c>
      <c r="H51" s="1">
        <v>3</v>
      </c>
      <c r="I51" s="1">
        <v>0</v>
      </c>
      <c r="J51" s="1">
        <v>116</v>
      </c>
      <c r="K51" s="1">
        <v>112</v>
      </c>
      <c r="L51" s="1">
        <v>3</v>
      </c>
      <c r="M51" s="1">
        <v>115</v>
      </c>
      <c r="N51" s="1">
        <v>138</v>
      </c>
      <c r="O51" s="1">
        <v>0</v>
      </c>
      <c r="P51" s="1">
        <v>138</v>
      </c>
      <c r="Q51" s="1">
        <v>250</v>
      </c>
      <c r="R51" s="1">
        <v>3</v>
      </c>
      <c r="S51" s="1">
        <v>253</v>
      </c>
      <c r="V51" s="104" t="s">
        <v>127</v>
      </c>
      <c r="W51" s="77">
        <f t="shared" si="9"/>
        <v>16</v>
      </c>
      <c r="X51" s="77">
        <f t="shared" si="10"/>
        <v>16</v>
      </c>
      <c r="Y51" s="77">
        <f t="shared" si="11"/>
        <v>17</v>
      </c>
      <c r="Z51" s="77">
        <f t="shared" si="3"/>
        <v>33</v>
      </c>
      <c r="AA51" s="74"/>
      <c r="AB51" s="83"/>
      <c r="AC51" s="100"/>
    </row>
    <row r="52" spans="1:33" ht="17.25" customHeight="1" x14ac:dyDescent="0.15">
      <c r="A52" s="1">
        <v>58</v>
      </c>
      <c r="B52" s="1" t="s">
        <v>102</v>
      </c>
      <c r="C52" s="1">
        <v>0</v>
      </c>
      <c r="E52" s="1">
        <v>0</v>
      </c>
      <c r="G52" s="1">
        <v>147</v>
      </c>
      <c r="H52" s="1">
        <v>9</v>
      </c>
      <c r="I52" s="1">
        <v>1</v>
      </c>
      <c r="J52" s="1">
        <v>157</v>
      </c>
      <c r="K52" s="1">
        <v>148</v>
      </c>
      <c r="L52" s="1">
        <v>1</v>
      </c>
      <c r="M52" s="1">
        <v>149</v>
      </c>
      <c r="N52" s="1">
        <v>152</v>
      </c>
      <c r="O52" s="1">
        <v>9</v>
      </c>
      <c r="P52" s="1">
        <v>161</v>
      </c>
      <c r="Q52" s="1">
        <v>300</v>
      </c>
      <c r="R52" s="1">
        <v>10</v>
      </c>
      <c r="S52" s="1">
        <v>310</v>
      </c>
      <c r="V52" s="104" t="s">
        <v>128</v>
      </c>
      <c r="W52" s="77">
        <f t="shared" si="9"/>
        <v>54</v>
      </c>
      <c r="X52" s="77">
        <f t="shared" si="10"/>
        <v>60</v>
      </c>
      <c r="Y52" s="77">
        <f t="shared" si="11"/>
        <v>64</v>
      </c>
      <c r="Z52" s="77">
        <f t="shared" si="3"/>
        <v>124</v>
      </c>
      <c r="AA52" s="74"/>
      <c r="AB52" s="83"/>
      <c r="AC52" s="100"/>
      <c r="AD52" s="100"/>
      <c r="AE52" s="100"/>
      <c r="AF52" s="100"/>
      <c r="AG52" s="100"/>
    </row>
    <row r="53" spans="1:33" ht="14.25" x14ac:dyDescent="0.15">
      <c r="A53" s="1">
        <v>59</v>
      </c>
      <c r="B53" s="1" t="s">
        <v>104</v>
      </c>
      <c r="C53" s="1">
        <v>0</v>
      </c>
      <c r="E53" s="1">
        <v>0</v>
      </c>
      <c r="G53" s="1">
        <v>38</v>
      </c>
      <c r="H53" s="1">
        <v>0</v>
      </c>
      <c r="I53" s="1">
        <v>2</v>
      </c>
      <c r="J53" s="1">
        <v>40</v>
      </c>
      <c r="K53" s="1">
        <v>39</v>
      </c>
      <c r="L53" s="1">
        <v>0</v>
      </c>
      <c r="M53" s="1">
        <v>39</v>
      </c>
      <c r="N53" s="1">
        <v>35</v>
      </c>
      <c r="O53" s="1">
        <v>2</v>
      </c>
      <c r="P53" s="1">
        <v>37</v>
      </c>
      <c r="Q53" s="1">
        <v>74</v>
      </c>
      <c r="R53" s="1">
        <v>2</v>
      </c>
      <c r="S53" s="1">
        <v>76</v>
      </c>
      <c r="AB53" s="83"/>
      <c r="AC53" s="83"/>
      <c r="AD53" s="83"/>
      <c r="AE53" s="83"/>
      <c r="AF53" s="83"/>
      <c r="AG53" s="83"/>
    </row>
    <row r="54" spans="1:33" x14ac:dyDescent="0.15">
      <c r="A54" s="1">
        <v>60</v>
      </c>
      <c r="B54" s="1" t="s">
        <v>106</v>
      </c>
      <c r="C54" s="1">
        <v>0</v>
      </c>
      <c r="E54" s="1">
        <v>0</v>
      </c>
      <c r="G54" s="1">
        <v>33</v>
      </c>
      <c r="H54" s="1">
        <v>0</v>
      </c>
      <c r="I54" s="1">
        <v>0</v>
      </c>
      <c r="J54" s="1">
        <v>33</v>
      </c>
      <c r="K54" s="1">
        <v>30</v>
      </c>
      <c r="L54" s="1">
        <v>0</v>
      </c>
      <c r="M54" s="1">
        <v>30</v>
      </c>
      <c r="N54" s="1">
        <v>37</v>
      </c>
      <c r="O54" s="1">
        <v>0</v>
      </c>
      <c r="P54" s="1">
        <v>37</v>
      </c>
      <c r="Q54" s="1">
        <v>67</v>
      </c>
      <c r="R54" s="1">
        <v>0</v>
      </c>
      <c r="S54" s="1">
        <v>67</v>
      </c>
    </row>
    <row r="55" spans="1:33" ht="14.25" x14ac:dyDescent="0.15">
      <c r="A55" s="1">
        <v>61</v>
      </c>
      <c r="B55" s="1" t="s">
        <v>108</v>
      </c>
      <c r="C55" s="1">
        <v>0</v>
      </c>
      <c r="E55" s="1">
        <v>0</v>
      </c>
      <c r="G55" s="1">
        <v>103</v>
      </c>
      <c r="H55" s="1">
        <v>17</v>
      </c>
      <c r="I55" s="1">
        <v>0</v>
      </c>
      <c r="J55" s="1">
        <v>120</v>
      </c>
      <c r="K55" s="1">
        <v>111</v>
      </c>
      <c r="L55" s="1">
        <v>6</v>
      </c>
      <c r="M55" s="1">
        <v>117</v>
      </c>
      <c r="N55" s="1">
        <v>124</v>
      </c>
      <c r="O55" s="1">
        <v>11</v>
      </c>
      <c r="P55" s="1">
        <v>135</v>
      </c>
      <c r="Q55" s="1">
        <v>235</v>
      </c>
      <c r="R55" s="1">
        <v>17</v>
      </c>
      <c r="S55" s="1">
        <v>252</v>
      </c>
      <c r="V55" s="32"/>
    </row>
    <row r="56" spans="1:33" x14ac:dyDescent="0.15">
      <c r="A56" s="1">
        <v>62</v>
      </c>
      <c r="B56" s="1" t="s">
        <v>110</v>
      </c>
      <c r="C56" s="1">
        <v>0</v>
      </c>
      <c r="E56" s="1">
        <v>0</v>
      </c>
      <c r="G56" s="1">
        <v>51</v>
      </c>
      <c r="H56" s="1">
        <v>0</v>
      </c>
      <c r="I56" s="1">
        <v>0</v>
      </c>
      <c r="J56" s="1">
        <v>51</v>
      </c>
      <c r="K56" s="1">
        <v>50</v>
      </c>
      <c r="L56" s="1">
        <v>0</v>
      </c>
      <c r="M56" s="1">
        <v>50</v>
      </c>
      <c r="N56" s="1">
        <v>55</v>
      </c>
      <c r="O56" s="1">
        <v>0</v>
      </c>
      <c r="P56" s="1">
        <v>55</v>
      </c>
      <c r="Q56" s="1">
        <v>105</v>
      </c>
      <c r="R56" s="1">
        <v>0</v>
      </c>
      <c r="S56" s="1">
        <v>105</v>
      </c>
    </row>
    <row r="57" spans="1:33" x14ac:dyDescent="0.15">
      <c r="A57" s="1">
        <v>63</v>
      </c>
      <c r="B57" s="1" t="s">
        <v>112</v>
      </c>
      <c r="C57" s="1">
        <v>0</v>
      </c>
      <c r="E57" s="1">
        <v>0</v>
      </c>
      <c r="G57" s="1">
        <v>152</v>
      </c>
      <c r="H57" s="1">
        <v>12</v>
      </c>
      <c r="I57" s="1">
        <v>1</v>
      </c>
      <c r="J57" s="1">
        <v>165</v>
      </c>
      <c r="K57" s="1">
        <v>135</v>
      </c>
      <c r="L57" s="1">
        <v>0</v>
      </c>
      <c r="M57" s="1">
        <v>135</v>
      </c>
      <c r="N57" s="1">
        <v>139</v>
      </c>
      <c r="O57" s="1">
        <v>14</v>
      </c>
      <c r="P57" s="1">
        <v>153</v>
      </c>
      <c r="Q57" s="1">
        <v>274</v>
      </c>
      <c r="R57" s="1">
        <v>14</v>
      </c>
      <c r="S57" s="1">
        <v>288</v>
      </c>
    </row>
    <row r="58" spans="1:33" x14ac:dyDescent="0.15">
      <c r="A58" s="1">
        <v>64</v>
      </c>
      <c r="B58" s="1" t="s">
        <v>114</v>
      </c>
      <c r="C58" s="1">
        <v>0</v>
      </c>
      <c r="E58" s="1">
        <v>0</v>
      </c>
      <c r="G58" s="1">
        <v>46</v>
      </c>
      <c r="H58" s="1">
        <v>0</v>
      </c>
      <c r="I58" s="1">
        <v>0</v>
      </c>
      <c r="J58" s="1">
        <v>46</v>
      </c>
      <c r="K58" s="1">
        <v>43</v>
      </c>
      <c r="L58" s="1">
        <v>0</v>
      </c>
      <c r="M58" s="1">
        <v>43</v>
      </c>
      <c r="N58" s="1">
        <v>51</v>
      </c>
      <c r="O58" s="1">
        <v>0</v>
      </c>
      <c r="P58" s="1">
        <v>51</v>
      </c>
      <c r="Q58" s="1">
        <v>94</v>
      </c>
      <c r="R58" s="1">
        <v>0</v>
      </c>
      <c r="S58" s="1">
        <v>94</v>
      </c>
    </row>
    <row r="59" spans="1:33" x14ac:dyDescent="0.15">
      <c r="A59" s="1">
        <v>65</v>
      </c>
      <c r="B59" s="1" t="s">
        <v>116</v>
      </c>
      <c r="C59" s="1">
        <v>0</v>
      </c>
      <c r="E59" s="1">
        <v>0</v>
      </c>
      <c r="G59" s="1">
        <v>102</v>
      </c>
      <c r="H59" s="1">
        <v>0</v>
      </c>
      <c r="I59" s="1">
        <v>1</v>
      </c>
      <c r="J59" s="1">
        <v>103</v>
      </c>
      <c r="K59" s="1">
        <v>89</v>
      </c>
      <c r="L59" s="1">
        <v>1</v>
      </c>
      <c r="M59" s="1">
        <v>90</v>
      </c>
      <c r="N59" s="1">
        <v>107</v>
      </c>
      <c r="O59" s="1">
        <v>0</v>
      </c>
      <c r="P59" s="1">
        <v>107</v>
      </c>
      <c r="Q59" s="1">
        <v>196</v>
      </c>
      <c r="R59" s="1">
        <v>1</v>
      </c>
      <c r="S59" s="1">
        <v>197</v>
      </c>
    </row>
    <row r="60" spans="1:33" x14ac:dyDescent="0.15">
      <c r="A60" s="1">
        <v>66</v>
      </c>
      <c r="B60" s="1" t="s">
        <v>117</v>
      </c>
      <c r="C60" s="1">
        <v>0</v>
      </c>
      <c r="E60" s="1">
        <v>0</v>
      </c>
      <c r="G60" s="1">
        <v>15</v>
      </c>
      <c r="H60" s="1">
        <v>2</v>
      </c>
      <c r="I60" s="1">
        <v>0</v>
      </c>
      <c r="J60" s="1">
        <v>17</v>
      </c>
      <c r="K60" s="1">
        <v>11</v>
      </c>
      <c r="L60" s="1">
        <v>2</v>
      </c>
      <c r="M60" s="1">
        <v>13</v>
      </c>
      <c r="N60" s="1">
        <v>10</v>
      </c>
      <c r="O60" s="1">
        <v>0</v>
      </c>
      <c r="P60" s="1">
        <v>10</v>
      </c>
      <c r="Q60" s="1">
        <v>21</v>
      </c>
      <c r="R60" s="1">
        <v>2</v>
      </c>
      <c r="S60" s="1">
        <v>23</v>
      </c>
    </row>
    <row r="61" spans="1:33" x14ac:dyDescent="0.15">
      <c r="A61" s="1">
        <v>67</v>
      </c>
      <c r="B61" s="1" t="s">
        <v>119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124</v>
      </c>
      <c r="L61" s="1">
        <v>2</v>
      </c>
      <c r="M61" s="1">
        <v>126</v>
      </c>
      <c r="N61" s="1">
        <v>134</v>
      </c>
      <c r="O61" s="1">
        <v>0</v>
      </c>
      <c r="P61" s="1">
        <v>134</v>
      </c>
      <c r="Q61" s="1">
        <v>258</v>
      </c>
      <c r="R61" s="1">
        <v>2</v>
      </c>
      <c r="S61" s="1">
        <v>260</v>
      </c>
    </row>
    <row r="62" spans="1:33" x14ac:dyDescent="0.15">
      <c r="A62" s="1">
        <v>68</v>
      </c>
      <c r="B62" s="1" t="s">
        <v>129</v>
      </c>
      <c r="C62" s="1">
        <v>0</v>
      </c>
      <c r="E62" s="1">
        <v>0</v>
      </c>
      <c r="G62" s="1">
        <v>58</v>
      </c>
      <c r="H62" s="1">
        <v>1</v>
      </c>
      <c r="I62" s="1">
        <v>1</v>
      </c>
      <c r="J62" s="1">
        <v>60</v>
      </c>
      <c r="K62" s="1">
        <v>56</v>
      </c>
      <c r="L62" s="1">
        <v>0</v>
      </c>
      <c r="M62" s="1">
        <v>56</v>
      </c>
      <c r="N62" s="1">
        <v>65</v>
      </c>
      <c r="O62" s="1">
        <v>2</v>
      </c>
      <c r="P62" s="1">
        <v>67</v>
      </c>
      <c r="Q62" s="1">
        <v>121</v>
      </c>
      <c r="R62" s="1">
        <v>2</v>
      </c>
      <c r="S62" s="1">
        <v>123</v>
      </c>
    </row>
    <row r="63" spans="1:33" x14ac:dyDescent="0.15">
      <c r="A63" s="1">
        <v>69</v>
      </c>
      <c r="B63" s="1" t="s">
        <v>123</v>
      </c>
      <c r="C63" s="1">
        <v>0</v>
      </c>
      <c r="E63" s="1">
        <v>0</v>
      </c>
      <c r="G63" s="1">
        <v>376</v>
      </c>
      <c r="H63" s="1">
        <v>4</v>
      </c>
      <c r="I63" s="1">
        <v>2</v>
      </c>
      <c r="J63" s="1">
        <v>382</v>
      </c>
      <c r="K63" s="1">
        <v>403</v>
      </c>
      <c r="L63" s="1">
        <v>6</v>
      </c>
      <c r="M63" s="1">
        <v>409</v>
      </c>
      <c r="N63" s="1">
        <v>388</v>
      </c>
      <c r="O63" s="1">
        <v>0</v>
      </c>
      <c r="P63" s="1">
        <v>388</v>
      </c>
      <c r="Q63" s="1">
        <v>791</v>
      </c>
      <c r="R63" s="1">
        <v>6</v>
      </c>
      <c r="S63" s="1">
        <v>797</v>
      </c>
    </row>
    <row r="64" spans="1:33" x14ac:dyDescent="0.15">
      <c r="A64" s="1">
        <v>70</v>
      </c>
      <c r="B64" s="1" t="s">
        <v>125</v>
      </c>
      <c r="C64" s="1">
        <v>0</v>
      </c>
      <c r="E64" s="1">
        <v>0</v>
      </c>
      <c r="G64" s="1">
        <v>17</v>
      </c>
      <c r="H64" s="1">
        <v>0</v>
      </c>
      <c r="I64" s="1">
        <v>0</v>
      </c>
      <c r="J64" s="1">
        <v>17</v>
      </c>
      <c r="K64" s="1">
        <v>14</v>
      </c>
      <c r="L64" s="1">
        <v>0</v>
      </c>
      <c r="M64" s="1">
        <v>14</v>
      </c>
      <c r="N64" s="1">
        <v>16</v>
      </c>
      <c r="O64" s="1">
        <v>0</v>
      </c>
      <c r="P64" s="1">
        <v>16</v>
      </c>
      <c r="Q64" s="1">
        <v>30</v>
      </c>
      <c r="R64" s="1">
        <v>0</v>
      </c>
      <c r="S64" s="1">
        <v>30</v>
      </c>
    </row>
    <row r="65" spans="1:19" s="67" customFormat="1" x14ac:dyDescent="0.15">
      <c r="A65" s="1">
        <v>71</v>
      </c>
      <c r="B65" s="1" t="s">
        <v>126</v>
      </c>
      <c r="C65" s="1">
        <v>0</v>
      </c>
      <c r="D65" s="1"/>
      <c r="E65" s="1">
        <v>0</v>
      </c>
      <c r="F65" s="1"/>
      <c r="G65" s="1">
        <v>36</v>
      </c>
      <c r="H65" s="1">
        <v>1</v>
      </c>
      <c r="I65" s="1">
        <v>0</v>
      </c>
      <c r="J65" s="1">
        <v>37</v>
      </c>
      <c r="K65" s="1">
        <v>35</v>
      </c>
      <c r="L65" s="1">
        <v>1</v>
      </c>
      <c r="M65" s="1">
        <v>36</v>
      </c>
      <c r="N65" s="1">
        <v>34</v>
      </c>
      <c r="O65" s="1">
        <v>0</v>
      </c>
      <c r="P65" s="1">
        <v>34</v>
      </c>
      <c r="Q65" s="1">
        <v>69</v>
      </c>
      <c r="R65" s="1">
        <v>1</v>
      </c>
      <c r="S65" s="1">
        <v>70</v>
      </c>
    </row>
    <row r="66" spans="1:19" s="67" customFormat="1" x14ac:dyDescent="0.15">
      <c r="A66" s="1">
        <v>72</v>
      </c>
      <c r="B66" s="1" t="s">
        <v>127</v>
      </c>
      <c r="C66" s="1">
        <v>0</v>
      </c>
      <c r="D66" s="1"/>
      <c r="E66" s="1">
        <v>0</v>
      </c>
      <c r="F66" s="1"/>
      <c r="G66" s="1">
        <v>16</v>
      </c>
      <c r="H66" s="1">
        <v>0</v>
      </c>
      <c r="I66" s="1">
        <v>0</v>
      </c>
      <c r="J66" s="1">
        <v>16</v>
      </c>
      <c r="K66" s="1">
        <v>16</v>
      </c>
      <c r="L66" s="1">
        <v>0</v>
      </c>
      <c r="M66" s="1">
        <v>16</v>
      </c>
      <c r="N66" s="1">
        <v>17</v>
      </c>
      <c r="O66" s="1">
        <v>0</v>
      </c>
      <c r="P66" s="1">
        <v>17</v>
      </c>
      <c r="Q66" s="1">
        <v>33</v>
      </c>
      <c r="R66" s="1">
        <v>0</v>
      </c>
      <c r="S66" s="1">
        <v>33</v>
      </c>
    </row>
    <row r="67" spans="1:19" s="67" customFormat="1" x14ac:dyDescent="0.15">
      <c r="A67" s="1">
        <v>73</v>
      </c>
      <c r="B67" s="1" t="s">
        <v>128</v>
      </c>
      <c r="C67" s="1">
        <v>0</v>
      </c>
      <c r="D67" s="1"/>
      <c r="E67" s="1">
        <v>0</v>
      </c>
      <c r="F67" s="1"/>
      <c r="G67" s="1">
        <v>54</v>
      </c>
      <c r="H67" s="1">
        <v>0</v>
      </c>
      <c r="I67" s="1">
        <v>0</v>
      </c>
      <c r="J67" s="1">
        <v>54</v>
      </c>
      <c r="K67" s="1">
        <v>60</v>
      </c>
      <c r="L67" s="1">
        <v>0</v>
      </c>
      <c r="M67" s="1">
        <v>60</v>
      </c>
      <c r="N67" s="1">
        <v>64</v>
      </c>
      <c r="O67" s="1">
        <v>0</v>
      </c>
      <c r="P67" s="1">
        <v>64</v>
      </c>
      <c r="Q67" s="1">
        <v>124</v>
      </c>
      <c r="R67" s="1">
        <v>0</v>
      </c>
      <c r="S67" s="1">
        <v>124</v>
      </c>
    </row>
    <row r="68" spans="1:19" s="67" customFormat="1" x14ac:dyDescent="0.15">
      <c r="A68" s="1">
        <v>99</v>
      </c>
      <c r="B68" s="1" t="s">
        <v>130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2"/>
  <pageMargins left="0.43307086614173229" right="0.2362204724409449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2021.04</vt:lpstr>
      <vt:lpstr>2021.05</vt:lpstr>
      <vt:lpstr>2021.06</vt:lpstr>
      <vt:lpstr>2021.07</vt:lpstr>
      <vt:lpstr>2021.08</vt:lpstr>
      <vt:lpstr>2021.09</vt:lpstr>
      <vt:lpstr>2021.10</vt:lpstr>
      <vt:lpstr>2021.11</vt:lpstr>
      <vt:lpstr>2021.12</vt:lpstr>
      <vt:lpstr>2022.1</vt:lpstr>
      <vt:lpstr>2022.2</vt:lpstr>
      <vt:lpstr>2022.3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竹坊 あかり</cp:lastModifiedBy>
  <cp:lastPrinted>2022-04-06T05:36:21Z</cp:lastPrinted>
  <dcterms:created xsi:type="dcterms:W3CDTF">2018-05-07T06:47:26Z</dcterms:created>
  <dcterms:modified xsi:type="dcterms:W3CDTF">2022-04-06T06:42:42Z</dcterms:modified>
</cp:coreProperties>
</file>